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gosells/Downloads/"/>
    </mc:Choice>
  </mc:AlternateContent>
  <xr:revisionPtr revIDLastSave="0" documentId="8_{92F93650-E059-234E-B861-A3505F9A7DF5}" xr6:coauthVersionLast="47" xr6:coauthVersionMax="47" xr10:uidLastSave="{00000000-0000-0000-0000-000000000000}"/>
  <bookViews>
    <workbookView xWindow="0" yWindow="780" windowWidth="34200" windowHeight="19380" xr2:uid="{00000000-000D-0000-FFFF-FFFF00000000}"/>
  </bookViews>
  <sheets>
    <sheet name="Stages" sheetId="1" r:id="rId1"/>
    <sheet name="Areas" sheetId="2" r:id="rId2"/>
    <sheet name="Elements" sheetId="3" r:id="rId3"/>
    <sheet name="Area Dimensions" sheetId="4" r:id="rId4"/>
    <sheet name="All Tasks (Stage View)" sheetId="5" r:id="rId5"/>
    <sheet name="All Tasks (Area View)" sheetId="6" r:id="rId6"/>
    <sheet name="All Tasks (Trade View)" sheetId="7" r:id="rId7"/>
    <sheet name="Timelin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B24" i="8" s="1"/>
  <c r="C4" i="8"/>
  <c r="C1" i="8"/>
  <c r="B9" i="8" l="1"/>
  <c r="B13" i="8"/>
  <c r="B17" i="8"/>
  <c r="B21" i="8"/>
  <c r="B6" i="8"/>
  <c r="B10" i="8"/>
  <c r="B14" i="8"/>
  <c r="B18" i="8"/>
  <c r="B22" i="8"/>
  <c r="B7" i="8"/>
  <c r="B11" i="8"/>
  <c r="B15" i="8"/>
  <c r="B19" i="8"/>
  <c r="B23" i="8"/>
  <c r="B8" i="8"/>
  <c r="B12" i="8"/>
  <c r="B16" i="8"/>
  <c r="B20" i="8"/>
</calcChain>
</file>

<file path=xl/sharedStrings.xml><?xml version="1.0" encoding="utf-8"?>
<sst xmlns="http://schemas.openxmlformats.org/spreadsheetml/2006/main" count="6487" uniqueCount="1096">
  <si>
    <t>Stages</t>
  </si>
  <si>
    <t>Total</t>
  </si>
  <si>
    <t>PropertyData</t>
  </si>
  <si>
    <t>Total (quote version 2.0)</t>
  </si>
  <si>
    <t>Preliminaries</t>
  </si>
  <si>
    <t>Demolitions</t>
  </si>
  <si>
    <t>Floor structure and lining</t>
  </si>
  <si>
    <t>Steel and structural supports</t>
  </si>
  <si>
    <t>External wall structure and lining</t>
  </si>
  <si>
    <t>Internal wall structure and lining</t>
  </si>
  <si>
    <t>Roof structure and coverings</t>
  </si>
  <si>
    <t>Ceiling structure and lining</t>
  </si>
  <si>
    <t>External windows and doors</t>
  </si>
  <si>
    <t>Internal doors and frames</t>
  </si>
  <si>
    <t>Drainage and pipework</t>
  </si>
  <si>
    <t>Heating and cooling</t>
  </si>
  <si>
    <t>Wiring and fuseboards</t>
  </si>
  <si>
    <t>Plumbed appliances</t>
  </si>
  <si>
    <t>Wired appliances</t>
  </si>
  <si>
    <t>Ceiling preparation and finishes</t>
  </si>
  <si>
    <t>Wall preparation and finishes</t>
  </si>
  <si>
    <t>Floor preparation and finishes</t>
  </si>
  <si>
    <t>Units, worktops and kitchen appliances</t>
  </si>
  <si>
    <t>Decoration</t>
  </si>
  <si>
    <t>Fixtures and fittings</t>
  </si>
  <si>
    <t>Area</t>
  </si>
  <si>
    <t>Bathroom</t>
  </si>
  <si>
    <t>Bathroom (1)</t>
  </si>
  <si>
    <t>Bedroom</t>
  </si>
  <si>
    <t>Bedroom (1)</t>
  </si>
  <si>
    <t>I | First Floor Extension with flat roof</t>
  </si>
  <si>
    <t>Kitchen</t>
  </si>
  <si>
    <t>Kitchen (1)</t>
  </si>
  <si>
    <t>Elements</t>
  </si>
  <si>
    <t>Waste disposal</t>
  </si>
  <si>
    <t>Scaffolding</t>
  </si>
  <si>
    <t>Protection</t>
  </si>
  <si>
    <t>General allowances</t>
  </si>
  <si>
    <t>Heavy demolition</t>
  </si>
  <si>
    <t>Floor structure</t>
  </si>
  <si>
    <t>Floor lining</t>
  </si>
  <si>
    <t>Structural supports</t>
  </si>
  <si>
    <t>Padstones</t>
  </si>
  <si>
    <t>Lintels</t>
  </si>
  <si>
    <t>External wall structure</t>
  </si>
  <si>
    <t>External wall lining</t>
  </si>
  <si>
    <t>Internal wall structure</t>
  </si>
  <si>
    <t>Roof structure</t>
  </si>
  <si>
    <t>Roof lining</t>
  </si>
  <si>
    <t>Roof coverings</t>
  </si>
  <si>
    <t>Flashing</t>
  </si>
  <si>
    <t>Fascias</t>
  </si>
  <si>
    <t>Ceiling lining</t>
  </si>
  <si>
    <t>Windows</t>
  </si>
  <si>
    <t>Window furniture</t>
  </si>
  <si>
    <t>Sundry items</t>
  </si>
  <si>
    <t>Internal doors</t>
  </si>
  <si>
    <t>Hot and cold pipework</t>
  </si>
  <si>
    <t>Waste pipework</t>
  </si>
  <si>
    <t>Rainwater drainage</t>
  </si>
  <si>
    <t>Heating/cooling element</t>
  </si>
  <si>
    <t>Cabling</t>
  </si>
  <si>
    <t>Shower tray</t>
  </si>
  <si>
    <t>Shower waste</t>
  </si>
  <si>
    <t>Shower mixer and head</t>
  </si>
  <si>
    <t>Shower screen</t>
  </si>
  <si>
    <t>Sink</t>
  </si>
  <si>
    <t>Sink taps</t>
  </si>
  <si>
    <t>Sink waste</t>
  </si>
  <si>
    <t>Bath</t>
  </si>
  <si>
    <t>Bath tap</t>
  </si>
  <si>
    <t>Bath waste</t>
  </si>
  <si>
    <t>Toilet</t>
  </si>
  <si>
    <t>Flush plate</t>
  </si>
  <si>
    <t>Mastic / Sealant</t>
  </si>
  <si>
    <t>Sockets</t>
  </si>
  <si>
    <t>Spurs</t>
  </si>
  <si>
    <t>Switches</t>
  </si>
  <si>
    <t>Ceiling lights</t>
  </si>
  <si>
    <t>Ventilation</t>
  </si>
  <si>
    <t>Fire alarm</t>
  </si>
  <si>
    <t>Ceiling preparation</t>
  </si>
  <si>
    <t>Internal wall preparation</t>
  </si>
  <si>
    <t>Internal wall finishes</t>
  </si>
  <si>
    <t>Floor preparation</t>
  </si>
  <si>
    <t>Floor finishes</t>
  </si>
  <si>
    <t>Base cabinets</t>
  </si>
  <si>
    <t>Wall cabinets</t>
  </si>
  <si>
    <t>Worktops</t>
  </si>
  <si>
    <t>Kitchen appliances</t>
  </si>
  <si>
    <t>Kitchen sink</t>
  </si>
  <si>
    <t>Kitchen sink waste</t>
  </si>
  <si>
    <t>Kitchen tap</t>
  </si>
  <si>
    <t>Paint to ceiling</t>
  </si>
  <si>
    <t>Paint to walls</t>
  </si>
  <si>
    <t>Paint to skirting</t>
  </si>
  <si>
    <t>Paint to doors</t>
  </si>
  <si>
    <t>Paint to architraves</t>
  </si>
  <si>
    <t>Paint to windows</t>
  </si>
  <si>
    <t>Furniture, fixtures &amp; equipment</t>
  </si>
  <si>
    <t>Mirror</t>
  </si>
  <si>
    <t>Scope</t>
  </si>
  <si>
    <t>Name</t>
  </si>
  <si>
    <t>Width (m)</t>
  </si>
  <si>
    <t>Depth (m)</t>
  </si>
  <si>
    <t>Height (m)</t>
  </si>
  <si>
    <t>Wall Area (m2)</t>
  </si>
  <si>
    <t>Ceiling Area (m2)</t>
  </si>
  <si>
    <t>Floor Area (m2)</t>
  </si>
  <si>
    <t>Perimeter (m)</t>
  </si>
  <si>
    <t>Extension fit out</t>
  </si>
  <si>
    <t>Remodel fit out</t>
  </si>
  <si>
    <t>Extension shells</t>
  </si>
  <si>
    <t>Ref No.</t>
  </si>
  <si>
    <t>Stage</t>
  </si>
  <si>
    <t>Element</t>
  </si>
  <si>
    <t>Task</t>
  </si>
  <si>
    <t>Specifications</t>
  </si>
  <si>
    <t>Qty</t>
  </si>
  <si>
    <t>Unit</t>
  </si>
  <si>
    <t>Labour</t>
  </si>
  <si>
    <t>Materials (Builder)</t>
  </si>
  <si>
    <t>Materials (Client)</t>
  </si>
  <si>
    <t>Unit Total</t>
  </si>
  <si>
    <t>Task Cost</t>
  </si>
  <si>
    <t>Stage Cost</t>
  </si>
  <si>
    <t>Status</t>
  </si>
  <si>
    <t>Drawing Ref</t>
  </si>
  <si>
    <t>Notes</t>
  </si>
  <si>
    <t>URL</t>
  </si>
  <si>
    <t>1.0</t>
  </si>
  <si>
    <t>1.1</t>
  </si>
  <si>
    <t>1.1.01</t>
  </si>
  <si>
    <t/>
  </si>
  <si>
    <t>Skip</t>
  </si>
  <si>
    <t>8 yard skip</t>
  </si>
  <si>
    <t>nr</t>
  </si>
  <si>
    <t>1.2</t>
  </si>
  <si>
    <t>1.2.01</t>
  </si>
  <si>
    <t>Scaffold roof</t>
  </si>
  <si>
    <t>Scaffold to roof</t>
  </si>
  <si>
    <t>m2</t>
  </si>
  <si>
    <t>1.2.02</t>
  </si>
  <si>
    <t>Scaffolding to elevations (m2)</t>
  </si>
  <si>
    <t>Simple Scaffold</t>
  </si>
  <si>
    <t>Ratio of 2 floors added assuming there are no works below / scaffolding needs to be added for Ground Floor base.</t>
  </si>
  <si>
    <t>1.3</t>
  </si>
  <si>
    <t>1.3.01</t>
  </si>
  <si>
    <t>Rigid protection to floor</t>
  </si>
  <si>
    <t>Corex</t>
  </si>
  <si>
    <t>1.3.02</t>
  </si>
  <si>
    <t>1.4</t>
  </si>
  <si>
    <t>1.4.01</t>
  </si>
  <si>
    <t>Additional works</t>
  </si>
  <si>
    <t>Allowance for any other works required not identified in schedule</t>
  </si>
  <si>
    <t>item</t>
  </si>
  <si>
    <t>1.4.02</t>
  </si>
  <si>
    <t>Professional cleaning on project completion</t>
  </si>
  <si>
    <t>2.0</t>
  </si>
  <si>
    <t>2.1</t>
  </si>
  <si>
    <t>2.1.01</t>
  </si>
  <si>
    <t>Strip out wall; brick and block cavity wall structure</t>
  </si>
  <si>
    <t>3.0</t>
  </si>
  <si>
    <t>3.1</t>
  </si>
  <si>
    <t>3.1.01</t>
  </si>
  <si>
    <t>Flexible insulation</t>
  </si>
  <si>
    <t>100mm Knauf Earthwool Acoustic (APR) Insulation Roll</t>
  </si>
  <si>
    <t>3.1.02</t>
  </si>
  <si>
    <t>Timber floor structure</t>
  </si>
  <si>
    <t>75x200 C24 joists @400 cts, struts and hangers</t>
  </si>
  <si>
    <t>3.2</t>
  </si>
  <si>
    <t>3.2.01</t>
  </si>
  <si>
    <t>Floorboard</t>
  </si>
  <si>
    <t>18mm Structural Hardwood Plywood Sheet</t>
  </si>
  <si>
    <t>4.0</t>
  </si>
  <si>
    <t>4.1</t>
  </si>
  <si>
    <t>4.1.01</t>
  </si>
  <si>
    <t>Allowance for steel connections</t>
  </si>
  <si>
    <t>4.1.02</t>
  </si>
  <si>
    <t>Intumescent paint to steel beams</t>
  </si>
  <si>
    <t>Intumescent paint</t>
  </si>
  <si>
    <t>m</t>
  </si>
  <si>
    <t>https://www.fireproofpaint.co.uk/shop/intumescent-paint/jotun-steelmaster-120sb-intumescent-20l/ assumed 40m2 for a 20L tub</t>
  </si>
  <si>
    <t>4.1.03</t>
  </si>
  <si>
    <t>Steel beam</t>
  </si>
  <si>
    <t xml:space="preserve">203x203x86 UC </t>
  </si>
  <si>
    <t>4.2</t>
  </si>
  <si>
    <t>4.2.01</t>
  </si>
  <si>
    <t>Concrete padstone</t>
  </si>
  <si>
    <t>215x215x102mm</t>
  </si>
  <si>
    <t>4.3</t>
  </si>
  <si>
    <t>4.3.01</t>
  </si>
  <si>
    <t>Single steel lintel</t>
  </si>
  <si>
    <t>Catnic CG90/100</t>
  </si>
  <si>
    <t>4.3.02</t>
  </si>
  <si>
    <t>4.3.03</t>
  </si>
  <si>
    <t>4.3.04</t>
  </si>
  <si>
    <t>4.3.05</t>
  </si>
  <si>
    <t>4.3.06</t>
  </si>
  <si>
    <t>5.0</t>
  </si>
  <si>
    <t>5.1</t>
  </si>
  <si>
    <t>5.1.01</t>
  </si>
  <si>
    <t>Wall Starter System Fixing Kit; External wall</t>
  </si>
  <si>
    <t>Simpson Wall Starter Kit; 1m x 2 skins (2m total allowance per unit)</t>
  </si>
  <si>
    <t>https://www.screwfix.com/p/sabrefix-wall-starter-kit-stainless-steel</t>
  </si>
  <si>
    <t>5.1.02</t>
  </si>
  <si>
    <t>100mm Concrete block wall; external wall</t>
  </si>
  <si>
    <t>100mm concrete blocks; stretcher bond; 1:3 mortar; 7N</t>
  </si>
  <si>
    <t>Celcon Hi-7 Aerated Concrete Block 7.3N 100mm; incl. 1:3 mortar</t>
  </si>
  <si>
    <t>5.1.03</t>
  </si>
  <si>
    <t>Wall ties to external wall</t>
  </si>
  <si>
    <t>Stainless steel wall ties; 76-100mm cavity; 4nr/m2</t>
  </si>
  <si>
    <t>5.1.04</t>
  </si>
  <si>
    <t>Half brick wide brick wall (100mm wide)</t>
  </si>
  <si>
    <t>Facing bricks @ PC Sum £60/m2; stretcher bond; incl. 1:3 mortar</t>
  </si>
  <si>
    <t>£60/m2 plus 10% wastage; £1000/thousand; £3.80/m2 for 1:3 mortar</t>
  </si>
  <si>
    <t>5.2</t>
  </si>
  <si>
    <t>5.2.01</t>
  </si>
  <si>
    <t>Dot and dab plasterboard to wall</t>
  </si>
  <si>
    <t>12.5mm standard gyproc plasterboard</t>
  </si>
  <si>
    <t>5.2.02</t>
  </si>
  <si>
    <t>Cavity wall insulation to external wall</t>
  </si>
  <si>
    <t>150mm Celotex XR4150 General Purpose PIR Insulation Board</t>
  </si>
  <si>
    <t>6.0</t>
  </si>
  <si>
    <t>6.1</t>
  </si>
  <si>
    <t>6.1.01</t>
  </si>
  <si>
    <t>Timber stud partition wall; plasterboard both sides and insulation</t>
  </si>
  <si>
    <t>47x95mm timber; 400mm centres, 3 rows, 12.5mm standard gyproc plasterboard both sides and 100mm Rockwool RWA45 insulation</t>
  </si>
  <si>
    <t>7.0</t>
  </si>
  <si>
    <t>7.1</t>
  </si>
  <si>
    <t>7.1.01</t>
  </si>
  <si>
    <t>Timber firrings to roof at 400mm centres</t>
  </si>
  <si>
    <t>47mm x 75mm to 0mm Treated Timber Firring</t>
  </si>
  <si>
    <t>7.1.02</t>
  </si>
  <si>
    <t>Timber flat roof structure</t>
  </si>
  <si>
    <t xml:space="preserve">47x200mm C24 joists @400 c/c, struts and hangers </t>
  </si>
  <si>
    <t>7.1.03</t>
  </si>
  <si>
    <t>Wood sheathing to roof</t>
  </si>
  <si>
    <t>7.2</t>
  </si>
  <si>
    <t>7.2.01</t>
  </si>
  <si>
    <t>Breather membrane to roof</t>
  </si>
  <si>
    <t>Tyvek Supro breather membrane</t>
  </si>
  <si>
    <t>7.2.02</t>
  </si>
  <si>
    <t>Insulation to roof between rafters</t>
  </si>
  <si>
    <t>140mm Kingspan Thermaroof TR26 Flat Roof Insulation Board</t>
  </si>
  <si>
    <t>7.2.03</t>
  </si>
  <si>
    <t>Roof vapour control layer</t>
  </si>
  <si>
    <t>Pro clima intello plus VCL</t>
  </si>
  <si>
    <t>7.3</t>
  </si>
  <si>
    <t>7.3.01</t>
  </si>
  <si>
    <t>GRP to flat roof</t>
  </si>
  <si>
    <t>Glass fibre based roofing membrane</t>
  </si>
  <si>
    <t>7.4</t>
  </si>
  <si>
    <t>7.4.01</t>
  </si>
  <si>
    <t>Lead flashing</t>
  </si>
  <si>
    <t>Lead Code 4 - 300mm Roofing Lead Flashing Roll</t>
  </si>
  <si>
    <t>7.5</t>
  </si>
  <si>
    <t>7.5.01</t>
  </si>
  <si>
    <t>Fascia</t>
  </si>
  <si>
    <t>Mid spec (PC Supply £10/m)</t>
  </si>
  <si>
    <t>10% wastage added</t>
  </si>
  <si>
    <t>8.0</t>
  </si>
  <si>
    <t>8.1</t>
  </si>
  <si>
    <t>8.1.01</t>
  </si>
  <si>
    <t>Single plasterboard to ceiling</t>
  </si>
  <si>
    <t>9.0</t>
  </si>
  <si>
    <t>9.1</t>
  </si>
  <si>
    <t>9.1.01</t>
  </si>
  <si>
    <t>Hardwood casement window (0-1m2)</t>
  </si>
  <si>
    <t>Mid spec (Slim Line or similar approved, PC Supply £600 each)</t>
  </si>
  <si>
    <t>9.1.02</t>
  </si>
  <si>
    <t>9.1.03</t>
  </si>
  <si>
    <t>Hardwood casement window (1-2m2)</t>
  </si>
  <si>
    <t>Mid spec (Slim Line or similar approved, PC Supply £790 each)</t>
  </si>
  <si>
    <t>9.1.04</t>
  </si>
  <si>
    <t>9.1.05</t>
  </si>
  <si>
    <t>Aluminium bifold door, handle and lock - 2-3m length</t>
  </si>
  <si>
    <t>Mid spec (Slim Line or similar approved, PC Supply £2100) - 2-3m length</t>
  </si>
  <si>
    <t>9.1.06</t>
  </si>
  <si>
    <t>9.1.07</t>
  </si>
  <si>
    <t>Rooflight (1-2m2)</t>
  </si>
  <si>
    <t>Mid spec (PC Supply £1000)</t>
  </si>
  <si>
    <t>9.1.08</t>
  </si>
  <si>
    <t>9.1.09</t>
  </si>
  <si>
    <t>9.1.10</t>
  </si>
  <si>
    <t>9.2</t>
  </si>
  <si>
    <t>9.2.01</t>
  </si>
  <si>
    <t>Window board</t>
  </si>
  <si>
    <t>Timber window board</t>
  </si>
  <si>
    <t>9.2.02</t>
  </si>
  <si>
    <t>9.2.03</t>
  </si>
  <si>
    <t>9.2.04</t>
  </si>
  <si>
    <t>9.2.05</t>
  </si>
  <si>
    <t>9.2.06</t>
  </si>
  <si>
    <t>9.3</t>
  </si>
  <si>
    <t>9.3.01</t>
  </si>
  <si>
    <t>Cavity closers around windows and doors</t>
  </si>
  <si>
    <t>100mm thick Kingspan Thermabate Cavity Closer</t>
  </si>
  <si>
    <t>9.3.02</t>
  </si>
  <si>
    <t>Cavity tray over structural opening</t>
  </si>
  <si>
    <t>Manthorpe Horizontal Cavity Tray</t>
  </si>
  <si>
    <t>9.3.03</t>
  </si>
  <si>
    <t>Cavity tray weep ends (2nr allowance) per structural opening</t>
  </si>
  <si>
    <t>Cavity tray; weep ends (2nr allowance)</t>
  </si>
  <si>
    <t>9.3.04</t>
  </si>
  <si>
    <t>9.3.05</t>
  </si>
  <si>
    <t>9.3.06</t>
  </si>
  <si>
    <t>9.3.07</t>
  </si>
  <si>
    <t>9.3.08</t>
  </si>
  <si>
    <t>9.3.09</t>
  </si>
  <si>
    <t>9.3.10</t>
  </si>
  <si>
    <t>9.3.11</t>
  </si>
  <si>
    <t>9.3.12</t>
  </si>
  <si>
    <t>9.3.13</t>
  </si>
  <si>
    <t>9.3.14</t>
  </si>
  <si>
    <t>9.3.15</t>
  </si>
  <si>
    <t>9.3.16</t>
  </si>
  <si>
    <t>9.3.17</t>
  </si>
  <si>
    <t>9.3.18</t>
  </si>
  <si>
    <t>10.0</t>
  </si>
  <si>
    <t>10.1</t>
  </si>
  <si>
    <t>10.1.01</t>
  </si>
  <si>
    <t>Single softwood door, frame, architrave, handle and lock</t>
  </si>
  <si>
    <t>Mid spec (Direct Doors, PC Supply £260)</t>
  </si>
  <si>
    <t>10.1.02</t>
  </si>
  <si>
    <t>10.1.03</t>
  </si>
  <si>
    <t>Single fire rated door, frame, architrave and ironmongery</t>
  </si>
  <si>
    <t>Mid spec, FD30 fire rated door (PC Supply £300 each)</t>
  </si>
  <si>
    <t>10.1.04</t>
  </si>
  <si>
    <t>10.1.05</t>
  </si>
  <si>
    <t>10.1.06</t>
  </si>
  <si>
    <t>11.0</t>
  </si>
  <si>
    <t>11.1</t>
  </si>
  <si>
    <t>11.1.01</t>
  </si>
  <si>
    <t>Hot and cold pipes; copper</t>
  </si>
  <si>
    <t>22mm copper</t>
  </si>
  <si>
    <t>11.1.02</t>
  </si>
  <si>
    <t>11.1.03</t>
  </si>
  <si>
    <t>11.1.04</t>
  </si>
  <si>
    <t>11.1.05</t>
  </si>
  <si>
    <t>11.2</t>
  </si>
  <si>
    <t>11.2.01</t>
  </si>
  <si>
    <t>Waste pipe overground</t>
  </si>
  <si>
    <t>110mm UPVC pipe</t>
  </si>
  <si>
    <t>11.2.02</t>
  </si>
  <si>
    <t>11.2.03</t>
  </si>
  <si>
    <t>11.2.04</t>
  </si>
  <si>
    <t>11.2.05</t>
  </si>
  <si>
    <t>11.3</t>
  </si>
  <si>
    <t>11.3.01</t>
  </si>
  <si>
    <t>Box gutter / hidden gutter/ concealed gutter</t>
  </si>
  <si>
    <t>Plywood and membrane box gutter</t>
  </si>
  <si>
    <t>11.3.02</t>
  </si>
  <si>
    <t>Downpipe</t>
  </si>
  <si>
    <t>68mm uPVC downpipe</t>
  </si>
  <si>
    <t>11.3.03</t>
  </si>
  <si>
    <t>Hopper</t>
  </si>
  <si>
    <t>Small aluminium powder coated hopper</t>
  </si>
  <si>
    <t>12.0</t>
  </si>
  <si>
    <t>12.1</t>
  </si>
  <si>
    <t>12.1.01</t>
  </si>
  <si>
    <t>Electric towel rail</t>
  </si>
  <si>
    <t>Mid spec (PC Supply £160 each)</t>
  </si>
  <si>
    <t>12.1.02</t>
  </si>
  <si>
    <t>Wet underfloor heating per m2</t>
  </si>
  <si>
    <t>Pro-Warm wet underfloor heating kit and thermostat</t>
  </si>
  <si>
    <t>12.1.03</t>
  </si>
  <si>
    <t>12.1.04</t>
  </si>
  <si>
    <t>12.1.05</t>
  </si>
  <si>
    <t>Double panel radiator</t>
  </si>
  <si>
    <t>Mid spec (PC Supply £220 each)</t>
  </si>
  <si>
    <t>12.1.06</t>
  </si>
  <si>
    <t>12.1.07</t>
  </si>
  <si>
    <t>12.1.08</t>
  </si>
  <si>
    <t>13.0</t>
  </si>
  <si>
    <t>13.1</t>
  </si>
  <si>
    <t>13.1.01</t>
  </si>
  <si>
    <t>Electrical wiring installation</t>
  </si>
  <si>
    <t>New wiring allowance</t>
  </si>
  <si>
    <t>14.0</t>
  </si>
  <si>
    <t>14.1</t>
  </si>
  <si>
    <t>14.1.01</t>
  </si>
  <si>
    <t>Acrylic shower tray (~1-2m2)</t>
  </si>
  <si>
    <t>Mid spec (Victoria Plum or similar, PC Supply £150)</t>
  </si>
  <si>
    <t>14.1.02</t>
  </si>
  <si>
    <t>14.2</t>
  </si>
  <si>
    <t>14.2.01</t>
  </si>
  <si>
    <t>Shower waste (acrylic tray)</t>
  </si>
  <si>
    <t>Mid spec (Victoria Plum)</t>
  </si>
  <si>
    <t>14.2.02</t>
  </si>
  <si>
    <t>14.3</t>
  </si>
  <si>
    <t>14.3.01</t>
  </si>
  <si>
    <t>Integrated shower mixer and head</t>
  </si>
  <si>
    <t>Mid spec (Victoria Plum, PC Supply £280)</t>
  </si>
  <si>
    <t>14.3.02</t>
  </si>
  <si>
    <t>14.4</t>
  </si>
  <si>
    <t>14.4.01</t>
  </si>
  <si>
    <t>Mid spec (Victoria Plum or similar, PC Supply £150 each)</t>
  </si>
  <si>
    <t>14.4.02</t>
  </si>
  <si>
    <t>14.5</t>
  </si>
  <si>
    <t>14.5.01</t>
  </si>
  <si>
    <t>Pedestal sink</t>
  </si>
  <si>
    <t>Mid spec (Victoria Plum, PC Supply £120)</t>
  </si>
  <si>
    <t>14.5.02</t>
  </si>
  <si>
    <t>14.6</t>
  </si>
  <si>
    <t>14.6.01</t>
  </si>
  <si>
    <t>Freestanding sink tap and mixer</t>
  </si>
  <si>
    <t>Mid spec (Grohe PC Supply £350)</t>
  </si>
  <si>
    <t>14.6.02</t>
  </si>
  <si>
    <t>14.7</t>
  </si>
  <si>
    <t>14.7.01</t>
  </si>
  <si>
    <t>14.7.02</t>
  </si>
  <si>
    <t>14.8</t>
  </si>
  <si>
    <t>14.8.01</t>
  </si>
  <si>
    <t>Mid spec (Victoria Plum, PC Supply £320)</t>
  </si>
  <si>
    <t>14.8.02</t>
  </si>
  <si>
    <t>14.9</t>
  </si>
  <si>
    <t>14.9.01</t>
  </si>
  <si>
    <t>Mid spec (The Bath Store, PC Supply £230)</t>
  </si>
  <si>
    <t>14.9.02</t>
  </si>
  <si>
    <t>14.10</t>
  </si>
  <si>
    <t>14.10.01</t>
  </si>
  <si>
    <t>14.10.02</t>
  </si>
  <si>
    <t>14.11</t>
  </si>
  <si>
    <t>14.11.01</t>
  </si>
  <si>
    <t>Pedestal toilet</t>
  </si>
  <si>
    <t>Mid spec (Victoria Plum or similar, PC Supply £190 each)</t>
  </si>
  <si>
    <t>14.11.02</t>
  </si>
  <si>
    <t>Toilet seat</t>
  </si>
  <si>
    <t>Toilet seat (PC Supply £25 each)</t>
  </si>
  <si>
    <t>14.11.03</t>
  </si>
  <si>
    <t>14.11.04</t>
  </si>
  <si>
    <t>14.12</t>
  </si>
  <si>
    <t>14.12.01</t>
  </si>
  <si>
    <t>Mid spec (Grohe PC Supply £85)</t>
  </si>
  <si>
    <t>14.12.02</t>
  </si>
  <si>
    <t>14.13</t>
  </si>
  <si>
    <t>14.13.01</t>
  </si>
  <si>
    <t>Mastic sealant to bathrooms</t>
  </si>
  <si>
    <t>Allowance for bathrooms, ensuites and shower rooms</t>
  </si>
  <si>
    <t>14.13.02</t>
  </si>
  <si>
    <t>15.0</t>
  </si>
  <si>
    <t>15.1</t>
  </si>
  <si>
    <t>15.1.01</t>
  </si>
  <si>
    <t>Shaver socket</t>
  </si>
  <si>
    <t>Mid spec (PC Supply £30 each)</t>
  </si>
  <si>
    <t>pt</t>
  </si>
  <si>
    <t>15.1.02</t>
  </si>
  <si>
    <t>15.1.03</t>
  </si>
  <si>
    <t>Double power socket</t>
  </si>
  <si>
    <t>Mid spec (Hamilton or similar approved, PC Supply £25 each)</t>
  </si>
  <si>
    <t>15.1.04</t>
  </si>
  <si>
    <t>15.1.05</t>
  </si>
  <si>
    <t>15.1.06</t>
  </si>
  <si>
    <t>15.2</t>
  </si>
  <si>
    <t>15.2.01</t>
  </si>
  <si>
    <t>Fused spur</t>
  </si>
  <si>
    <t>Mid spec (PC Supply £15 each)</t>
  </si>
  <si>
    <t>15.2.02</t>
  </si>
  <si>
    <t>Unswitched fused spur</t>
  </si>
  <si>
    <t>15.2.03</t>
  </si>
  <si>
    <t>15.2.04</t>
  </si>
  <si>
    <t>15.3</t>
  </si>
  <si>
    <t>15.3.01</t>
  </si>
  <si>
    <t>Light switch - 1 gang</t>
  </si>
  <si>
    <t>Mid spec (Hamilton, PC Supply £10 each)</t>
  </si>
  <si>
    <t>15.3.02</t>
  </si>
  <si>
    <t>15.3.03</t>
  </si>
  <si>
    <t>15.3.04</t>
  </si>
  <si>
    <t>15.3.05</t>
  </si>
  <si>
    <t>15.3.06</t>
  </si>
  <si>
    <t>15.4</t>
  </si>
  <si>
    <t>15.4.01</t>
  </si>
  <si>
    <t>Downlight</t>
  </si>
  <si>
    <t>15.4.02</t>
  </si>
  <si>
    <t>15.4.03</t>
  </si>
  <si>
    <t>15.4.04</t>
  </si>
  <si>
    <t>15.4.05</t>
  </si>
  <si>
    <t>15.4.06</t>
  </si>
  <si>
    <t>15.5</t>
  </si>
  <si>
    <t>15.5.01</t>
  </si>
  <si>
    <t>Bathroom extractor fan</t>
  </si>
  <si>
    <t>Mid spec (PC Supply £80 each)</t>
  </si>
  <si>
    <t>15.5.02</t>
  </si>
  <si>
    <t>15.5.03</t>
  </si>
  <si>
    <t>Ductwork and associated BWIC allowance for Wired appliances</t>
  </si>
  <si>
    <t>Ductwork and associated BWIC allowance</t>
  </si>
  <si>
    <t>15.5.04</t>
  </si>
  <si>
    <t>15.6</t>
  </si>
  <si>
    <t>15.6.01</t>
  </si>
  <si>
    <t>Heat detector</t>
  </si>
  <si>
    <t>15.6.02</t>
  </si>
  <si>
    <t>16.0</t>
  </si>
  <si>
    <t>16.1</t>
  </si>
  <si>
    <t>16.1.01</t>
  </si>
  <si>
    <t>Skim to ceiling</t>
  </si>
  <si>
    <t>3mm Gypsum Thistle multi-finish</t>
  </si>
  <si>
    <t>16.1.02</t>
  </si>
  <si>
    <t>16.1.03</t>
  </si>
  <si>
    <t>16.1.04</t>
  </si>
  <si>
    <t>16.1.05</t>
  </si>
  <si>
    <t>16.1.06</t>
  </si>
  <si>
    <t>17.0</t>
  </si>
  <si>
    <t>17.1</t>
  </si>
  <si>
    <t>17.1.01</t>
  </si>
  <si>
    <t>Decoupling membrane to walls</t>
  </si>
  <si>
    <t>Schlüter®-DITRA 25 matting</t>
  </si>
  <si>
    <t>17.1.02</t>
  </si>
  <si>
    <t>Skim to walls</t>
  </si>
  <si>
    <t>17.1.03</t>
  </si>
  <si>
    <t>Tile adhesive and grouting to walls</t>
  </si>
  <si>
    <t>10mm flexible adhesive and MAPEI grouting</t>
  </si>
  <si>
    <t>17.1.04</t>
  </si>
  <si>
    <t>Tile backer board to walls</t>
  </si>
  <si>
    <t>Wedi Tile Backer Board 12.5mm</t>
  </si>
  <si>
    <t>17.1.05</t>
  </si>
  <si>
    <t>17.1.06</t>
  </si>
  <si>
    <t>17.1.07</t>
  </si>
  <si>
    <t>17.1.08</t>
  </si>
  <si>
    <t>17.1.09</t>
  </si>
  <si>
    <t>17.1.10</t>
  </si>
  <si>
    <t>17.1.11</t>
  </si>
  <si>
    <t>17.1.12</t>
  </si>
  <si>
    <t>17.1.13</t>
  </si>
  <si>
    <t>17.1.14</t>
  </si>
  <si>
    <t>17.2</t>
  </si>
  <si>
    <t>17.2.01</t>
  </si>
  <si>
    <t>Ceramic tiles to walls, excluding adhesive and grout</t>
  </si>
  <si>
    <t>Mid spec (PC Sum £60/m2)</t>
  </si>
  <si>
    <t>17.2.02</t>
  </si>
  <si>
    <t>17.2.03</t>
  </si>
  <si>
    <t>17.2.04</t>
  </si>
  <si>
    <t>18.0</t>
  </si>
  <si>
    <t>18.1</t>
  </si>
  <si>
    <t>18.1.01</t>
  </si>
  <si>
    <t>Decoupling membrane to floor</t>
  </si>
  <si>
    <t>18.1.02</t>
  </si>
  <si>
    <t>18.1.03</t>
  </si>
  <si>
    <t>Flooring underlay</t>
  </si>
  <si>
    <t>Mid spec (Wickes Wood Fibre Underlay or similar approved)</t>
  </si>
  <si>
    <t>https://www.wickes.co.uk/Wood-Fibre-Laminate+Wood-Flooring-Underlay---10-03m2-Pack/p/215589</t>
  </si>
  <si>
    <t>18.1.04</t>
  </si>
  <si>
    <t>18.1.05</t>
  </si>
  <si>
    <t>18.1.06</t>
  </si>
  <si>
    <t>18.2</t>
  </si>
  <si>
    <t>18.2.01</t>
  </si>
  <si>
    <t>Ceramic tiles to floor, excluding adhesive and grout</t>
  </si>
  <si>
    <t>18.2.02</t>
  </si>
  <si>
    <t>Tile adhesive and grouting to floor</t>
  </si>
  <si>
    <t>18.2.03</t>
  </si>
  <si>
    <t>Tile skirting to floor</t>
  </si>
  <si>
    <t>Mid Spec (PC Sum £18/m)</t>
  </si>
  <si>
    <t>18.2.04</t>
  </si>
  <si>
    <t>18.2.05</t>
  </si>
  <si>
    <t>18.2.06</t>
  </si>
  <si>
    <t>18.2.07</t>
  </si>
  <si>
    <t>Carpet to floor</t>
  </si>
  <si>
    <t>Mid spec (PC Sum £45/m2)</t>
  </si>
  <si>
    <t>18.2.08</t>
  </si>
  <si>
    <t>Skirting</t>
  </si>
  <si>
    <t>Mid spec (Wickes or similar approved)</t>
  </si>
  <si>
    <t>18.2.09</t>
  </si>
  <si>
    <t>18.2.10</t>
  </si>
  <si>
    <t>18.2.11</t>
  </si>
  <si>
    <t>18.2.12</t>
  </si>
  <si>
    <t>Engineered wood to floor</t>
  </si>
  <si>
    <t>Mid spec (PC Supply £60/m2)</t>
  </si>
  <si>
    <t>18.2.13</t>
  </si>
  <si>
    <t>18.2.14</t>
  </si>
  <si>
    <t>19.0</t>
  </si>
  <si>
    <t>19.1</t>
  </si>
  <si>
    <t>19.1.01</t>
  </si>
  <si>
    <t>Base cabinet</t>
  </si>
  <si>
    <t>Mid spec (Howdens, PC Supply £500/cabinet)</t>
  </si>
  <si>
    <t>19.1.02</t>
  </si>
  <si>
    <t>19.2</t>
  </si>
  <si>
    <t>19.2.01</t>
  </si>
  <si>
    <t>Wall cabinet</t>
  </si>
  <si>
    <t>Mid spec (Howdens, PC Supply £300/cabinet)</t>
  </si>
  <si>
    <t>19.2.02</t>
  </si>
  <si>
    <t>19.3</t>
  </si>
  <si>
    <t>19.3.01</t>
  </si>
  <si>
    <t>Wooden worktop / Laminate worktop</t>
  </si>
  <si>
    <t>Mid spec (PC Supply £120/m)</t>
  </si>
  <si>
    <t>19.3.02</t>
  </si>
  <si>
    <t>19.4</t>
  </si>
  <si>
    <t>19.4.01</t>
  </si>
  <si>
    <t>Electric hob</t>
  </si>
  <si>
    <t>Mid spec (PC Supply £240 each)</t>
  </si>
  <si>
    <t>19.4.02</t>
  </si>
  <si>
    <t>Electric oven</t>
  </si>
  <si>
    <t>Mid spec (Belling or similar, PC Supply £230)</t>
  </si>
  <si>
    <t>19.4.03</t>
  </si>
  <si>
    <t>Freezer</t>
  </si>
  <si>
    <t>Mid Spec (PC Supply £300 each)</t>
  </si>
  <si>
    <t>19.4.04</t>
  </si>
  <si>
    <t>Fridge</t>
  </si>
  <si>
    <t>Mid spec (PC Supply £200 each)</t>
  </si>
  <si>
    <t>19.4.05</t>
  </si>
  <si>
    <t>Fullsize dishwasher</t>
  </si>
  <si>
    <t>Mid spec (Samsung or similar, PC Supply £490)</t>
  </si>
  <si>
    <t>19.4.06</t>
  </si>
  <si>
    <t>Vented extractor fan / cooker hood</t>
  </si>
  <si>
    <t>Mid spec (Bosch PC Sum £220/nr)</t>
  </si>
  <si>
    <t>19.4.07</t>
  </si>
  <si>
    <t>19.4.08</t>
  </si>
  <si>
    <t>19.4.09</t>
  </si>
  <si>
    <t>19.4.10</t>
  </si>
  <si>
    <t>19.4.11</t>
  </si>
  <si>
    <t>19.4.12</t>
  </si>
  <si>
    <t>19.5</t>
  </si>
  <si>
    <t>19.5.01</t>
  </si>
  <si>
    <t>Mid spec (PC Supply £250 each)</t>
  </si>
  <si>
    <t>19.5.02</t>
  </si>
  <si>
    <t>19.6</t>
  </si>
  <si>
    <t>19.6.01</t>
  </si>
  <si>
    <t>19.6.02</t>
  </si>
  <si>
    <t>19.7</t>
  </si>
  <si>
    <t>19.7.01</t>
  </si>
  <si>
    <t>Mid spec (PC Supply £100 each)</t>
  </si>
  <si>
    <t>19.7.02</t>
  </si>
  <si>
    <t>19.8</t>
  </si>
  <si>
    <t>19.8.01</t>
  </si>
  <si>
    <t xml:space="preserve"> Mastic / sealant to kitchens</t>
  </si>
  <si>
    <t>Allowance for kitchens</t>
  </si>
  <si>
    <t>19.8.02</t>
  </si>
  <si>
    <t>Allowance for BWIC / Builders Work in Connection with services for pipework to kitchen</t>
  </si>
  <si>
    <t>Allowance for BWIC with services / Builders Work in Connection with services per point</t>
  </si>
  <si>
    <t>19.8.03</t>
  </si>
  <si>
    <t>19.8.04</t>
  </si>
  <si>
    <t>20.0</t>
  </si>
  <si>
    <t>20.1</t>
  </si>
  <si>
    <t>20.1.01</t>
  </si>
  <si>
    <t>Mist coat and two coats of eggshell paint to ceiling</t>
  </si>
  <si>
    <t>Mid spec (Dulux or similar approved)</t>
  </si>
  <si>
    <t>20.1.02</t>
  </si>
  <si>
    <t>20.1.03</t>
  </si>
  <si>
    <t>Mist coat and two coats of paint to ceiling</t>
  </si>
  <si>
    <t>Mid spec (Dulux or similar approved); white</t>
  </si>
  <si>
    <t>20.1.04</t>
  </si>
  <si>
    <t>20.1.05</t>
  </si>
  <si>
    <t>20.1.06</t>
  </si>
  <si>
    <t>20.2</t>
  </si>
  <si>
    <t>20.2.01</t>
  </si>
  <si>
    <t>Mist coat and two coats of eggshell paint to walls</t>
  </si>
  <si>
    <t>20.2.02</t>
  </si>
  <si>
    <t>20.2.03</t>
  </si>
  <si>
    <t>Mist coat and two coats of paint to walls</t>
  </si>
  <si>
    <t>20.2.04</t>
  </si>
  <si>
    <t>20.2.05</t>
  </si>
  <si>
    <t>20.2.06</t>
  </si>
  <si>
    <t>20.3</t>
  </si>
  <si>
    <t>20.3.01</t>
  </si>
  <si>
    <t>Primer, undercoat and gloss coat to skirting</t>
  </si>
  <si>
    <t>20.3.02</t>
  </si>
  <si>
    <t>20.3.03</t>
  </si>
  <si>
    <t>20.3.04</t>
  </si>
  <si>
    <t>20.4</t>
  </si>
  <si>
    <t>20.4.01</t>
  </si>
  <si>
    <t>Primer, undercoat and gloss coat to softwood door</t>
  </si>
  <si>
    <t>20.4.02</t>
  </si>
  <si>
    <t>20.4.03</t>
  </si>
  <si>
    <t>20.4.04</t>
  </si>
  <si>
    <t>20.4.05</t>
  </si>
  <si>
    <t>20.4.06</t>
  </si>
  <si>
    <t>20.5</t>
  </si>
  <si>
    <t>20.5.01</t>
  </si>
  <si>
    <t>Primer, undercoat and gloss coat to architrave</t>
  </si>
  <si>
    <t>20.5.02</t>
  </si>
  <si>
    <t>20.5.03</t>
  </si>
  <si>
    <t>20.5.04</t>
  </si>
  <si>
    <t>20.5.05</t>
  </si>
  <si>
    <t>20.5.06</t>
  </si>
  <si>
    <t>20.6</t>
  </si>
  <si>
    <t>20.6.01</t>
  </si>
  <si>
    <t>Primer, undercoat and gloss coat to window board</t>
  </si>
  <si>
    <t>20.6.02</t>
  </si>
  <si>
    <t>Primer, undercoat and gloss coat to window</t>
  </si>
  <si>
    <t>20.6.03</t>
  </si>
  <si>
    <t>20.6.04</t>
  </si>
  <si>
    <t>20.6.05</t>
  </si>
  <si>
    <t>20.6.06</t>
  </si>
  <si>
    <t>20.6.07</t>
  </si>
  <si>
    <t>20.6.08</t>
  </si>
  <si>
    <t>21.0</t>
  </si>
  <si>
    <t>21.1</t>
  </si>
  <si>
    <t>21.1.01</t>
  </si>
  <si>
    <t>Coat Hook/Towel Hook</t>
  </si>
  <si>
    <t>Brushed stainless steel round coat hooks (£12/each PC allowance)</t>
  </si>
  <si>
    <t>21.1.02</t>
  </si>
  <si>
    <t>Toilet brush</t>
  </si>
  <si>
    <t>Mid spec (PC Supply £40 each)</t>
  </si>
  <si>
    <t>21.1.03</t>
  </si>
  <si>
    <t>Toilet roll holder</t>
  </si>
  <si>
    <t>21.1.04</t>
  </si>
  <si>
    <t>21.1.05</t>
  </si>
  <si>
    <t>21.1.06</t>
  </si>
  <si>
    <t>21.2</t>
  </si>
  <si>
    <t>21.2.01</t>
  </si>
  <si>
    <t>Inset mirror</t>
  </si>
  <si>
    <t>Mid spec (PC Supply £150 each)</t>
  </si>
  <si>
    <t>21.2.02</t>
  </si>
  <si>
    <t>Total Cost</t>
  </si>
  <si>
    <t>Area Cost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</si>
  <si>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</si>
  <si>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</si>
  <si>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</si>
  <si>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</si>
  <si>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</si>
  <si>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</si>
  <si>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</si>
  <si>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</si>
  <si>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</si>
  <si>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</si>
  <si>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</si>
  <si>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</si>
  <si>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</si>
  <si>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</si>
  <si>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</si>
  <si>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</si>
  <si>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</si>
  <si>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</si>
  <si>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</si>
  <si>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</si>
  <si>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</si>
  <si>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</si>
  <si>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</si>
  <si>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</si>
  <si>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</si>
  <si>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</si>
  <si>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</si>
  <si>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</si>
  <si>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</si>
  <si>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</si>
  <si>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</si>
  <si>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</si>
  <si>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</si>
  <si>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</si>
  <si>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</si>
  <si>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</si>
  <si>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</si>
  <si>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</si>
  <si>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</si>
  <si>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</si>
  <si>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</si>
  <si>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</si>
  <si>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</si>
  <si>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</si>
  <si>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</si>
  <si>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</si>
  <si>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</si>
  <si>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</si>
  <si>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</si>
  <si>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</si>
  <si>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</si>
  <si>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</si>
  <si>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</si>
  <si>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</si>
  <si>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</si>
  <si>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</si>
  <si>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</si>
  <si>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</si>
  <si>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</si>
  <si>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</si>
  <si>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</si>
  <si>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</si>
  <si>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</si>
  <si>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</si>
  <si>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</si>
  <si>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</si>
  <si>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</si>
  <si>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</si>
  <si>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</si>
  <si>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</si>
  <si>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</si>
  <si>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</si>
  <si>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</si>
  <si>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</si>
  <si>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</si>
  <si>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</si>
  <si>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</si>
  <si>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</si>
  <si>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</si>
  <si>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</si>
  <si>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</si>
  <si>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</si>
  <si>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</si>
  <si>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</si>
  <si>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</si>
  <si>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</si>
  <si>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</si>
  <si>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</si>
  <si>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</si>
  <si>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</si>
  <si>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</si>
  <si>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</si>
  <si>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</si>
  <si>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</si>
  <si>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</si>
  <si>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</si>
  <si>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</si>
  <si>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</si>
  <si>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</si>
  <si>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</si>
  <si>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</si>
  <si>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</si>
  <si>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</si>
  <si>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</si>
  <si>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</si>
  <si>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</si>
  <si>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</si>
  <si>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</si>
  <si>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</si>
  <si>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</si>
  <si>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</si>
  <si>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</si>
  <si>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</si>
  <si>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</si>
  <si>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</si>
  <si>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</si>
  <si>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</si>
  <si>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</si>
  <si>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</si>
  <si>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</si>
  <si>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</si>
  <si>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</si>
  <si>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</si>
  <si>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</si>
  <si>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</si>
  <si>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</si>
  <si>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</si>
  <si>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</si>
  <si>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</si>
  <si>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</si>
  <si>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</si>
  <si>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</si>
  <si>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</si>
  <si>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</si>
  <si>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</si>
  <si>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</si>
  <si>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</si>
  <si>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</si>
  <si>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</si>
  <si>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</si>
  <si>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</si>
  <si>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</si>
  <si>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</si>
  <si>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</si>
  <si>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</si>
  <si>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</si>
  <si>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</si>
  <si>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</si>
  <si>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</si>
  <si>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</si>
  <si>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</si>
  <si>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</si>
  <si>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</si>
  <si>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</si>
  <si>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</si>
  <si>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</si>
  <si>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</si>
  <si>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</si>
  <si>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</si>
  <si>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</si>
  <si>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</si>
  <si>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</si>
  <si>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</si>
  <si>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</si>
  <si>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</si>
  <si>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</si>
  <si>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</si>
  <si>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</si>
  <si>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</si>
  <si>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</si>
  <si>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</si>
  <si>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</si>
  <si>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</si>
  <si>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</si>
  <si>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</si>
  <si>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</si>
  <si>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</si>
  <si>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</si>
  <si>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</si>
  <si>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</si>
  <si>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</si>
  <si>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</si>
  <si>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</si>
  <si>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</si>
  <si>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</si>
  <si>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</si>
  <si>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</si>
  <si>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</si>
  <si>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</si>
  <si>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</si>
  <si>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</si>
  <si>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</si>
  <si>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</si>
  <si>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</si>
  <si>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</si>
  <si>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</si>
  <si>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</si>
  <si>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</si>
  <si>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</si>
  <si>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</si>
  <si>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</si>
  <si>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</si>
  <si>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</si>
  <si>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</si>
  <si>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</si>
  <si>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</si>
  <si>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</si>
  <si>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</si>
  <si>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</si>
  <si>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</si>
  <si>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</si>
  <si>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</si>
  <si>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</si>
  <si>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</si>
  <si>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</si>
  <si>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</si>
  <si>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</si>
  <si>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</si>
  <si>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</si>
  <si>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</si>
  <si>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</si>
  <si>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</si>
  <si>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</si>
  <si>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</si>
  <si>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</si>
  <si>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</si>
  <si>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</si>
  <si>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</si>
  <si>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</si>
  <si>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</si>
  <si>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</si>
  <si>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</si>
  <si>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</si>
  <si>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</si>
  <si>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</si>
  <si>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</si>
  <si>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</si>
  <si>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</si>
  <si>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</si>
  <si>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</si>
  <si>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</si>
  <si>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</si>
  <si>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</si>
  <si>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</si>
  <si>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</si>
  <si>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</si>
  <si>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</si>
  <si>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</si>
  <si>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</si>
  <si>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</si>
  <si>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</si>
  <si>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</si>
  <si>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</si>
  <si>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</si>
  <si>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</si>
  <si>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</si>
  <si>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</si>
  <si>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</si>
  <si>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</si>
  <si>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</si>
  <si>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</si>
  <si>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</si>
  <si>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</si>
  <si>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</si>
  <si>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</si>
  <si>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</si>
  <si>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</si>
  <si>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</si>
  <si>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</si>
  <si>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</si>
  <si>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</si>
  <si>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</si>
  <si>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Trade</t>
  </si>
  <si>
    <t>Trade Cost</t>
  </si>
  <si>
    <t>Bricklayer</t>
  </si>
  <si>
    <t>Carpenter</t>
  </si>
  <si>
    <t>Carpet fitter</t>
  </si>
  <si>
    <t>Decorator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</si>
  <si>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</si>
  <si>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</si>
  <si>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</si>
  <si>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</si>
  <si>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</si>
  <si>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</si>
  <si>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</si>
  <si>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</si>
  <si>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</si>
  <si>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</si>
  <si>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</si>
  <si>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</si>
  <si>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</si>
  <si>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</si>
  <si>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</si>
  <si>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Electrician</t>
  </si>
  <si>
    <t>General Builder</t>
  </si>
  <si>
    <t>No Labour</t>
  </si>
  <si>
    <t>Plasterer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</si>
  <si>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</si>
  <si>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</si>
  <si>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</si>
  <si>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</si>
  <si>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</si>
  <si>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</si>
  <si>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</si>
  <si>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</si>
  <si>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</si>
  <si>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</si>
  <si>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</si>
  <si>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</si>
  <si>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</si>
  <si>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</si>
  <si>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Plumber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</si>
  <si>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</si>
  <si>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</si>
  <si>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</si>
  <si>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</si>
  <si>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</si>
  <si>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</si>
  <si>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</si>
  <si>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</si>
  <si>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</si>
  <si>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</si>
  <si>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</si>
  <si>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</si>
  <si>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</si>
  <si>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</si>
  <si>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</si>
  <si>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</si>
  <si>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</si>
  <si>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</si>
  <si>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</si>
  <si>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</si>
  <si>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</si>
  <si>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</si>
  <si>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</si>
  <si>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</si>
  <si>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</si>
  <si>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</si>
  <si>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</si>
  <si>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</si>
  <si>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</si>
  <si>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</si>
  <si>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</si>
  <si>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</si>
  <si>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</si>
  <si>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</si>
  <si>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</si>
  <si>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</si>
  <si>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</si>
  <si>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</si>
  <si>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</si>
  <si>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</si>
  <si>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</si>
  <si>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</si>
  <si>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</si>
  <si>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</si>
  <si>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</si>
  <si>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</si>
  <si>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</si>
  <si>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</si>
  <si>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</si>
  <si>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</si>
  <si>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Roofer</t>
  </si>
  <si>
    <t>10.01</t>
  </si>
  <si>
    <t>10.02</t>
  </si>
  <si>
    <t>10.03</t>
  </si>
  <si>
    <t>10.04</t>
  </si>
  <si>
    <t>10.05</t>
  </si>
  <si>
    <t>Tiler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</si>
  <si>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</si>
  <si>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</si>
  <si>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</si>
  <si>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</si>
  <si>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</si>
  <si>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</si>
  <si>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</si>
  <si>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</si>
  <si>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</si>
  <si>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</si>
  <si>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</si>
  <si>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</si>
  <si>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</si>
  <si>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</si>
  <si>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</si>
  <si>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</si>
  <si>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</si>
  <si>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</si>
  <si>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</si>
  <si>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</si>
  <si>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Total duration</t>
  </si>
  <si>
    <t>weeks</t>
  </si>
  <si>
    <t>Tradespeople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</si>
</sst>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0.00"/>
    <numFmt numFmtId="165" formatCode="_(\£* #,##0.00_);_(\£* \(#,##0.00\);_(\£* &quot;-&quot;??_);_(@_)"/>
  </numFmts>
  <fonts count="3" x14ac:knownFonts="1">
    <font>
      <sz val="11"/>
      <color indexed="8"/>
      <name val="Aptos Narrow"/>
      <family val="2"/>
      <scheme val="minor"/>
    </font>
    <font>
      <b/>
      <sz val="12"/>
      <name val="Calibri"/>
    </font>
    <font>
      <i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1" fillId="2" borderId="0" xfId="0" applyFont="1" applyFill="1"/>
    <xf numFmtId="0" fontId="1" fillId="3" borderId="0" xfId="0" applyFont="1" applyFill="1"/>
    <xf numFmtId="165" fontId="1" fillId="2" borderId="0" xfId="0" applyNumberFormat="1" applyFont="1" applyFill="1"/>
    <xf numFmtId="165" fontId="1" fillId="3" borderId="0" xfId="0" applyNumberFormat="1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Stages</c:v>
          </c:tx>
          <c:spPr>
            <a:solidFill>
              <a:prstClr val="white"/>
            </a:solidFill>
          </c:spPr>
          <c:invertIfNegative val="1"/>
          <c:cat>
            <c:strRef>
              <c:f>Timeline!$A$4:$A$24</c:f>
              <c:strCache>
                <c:ptCount val="21"/>
                <c:pt idx="0">
                  <c:v>Preliminaries</c:v>
                </c:pt>
                <c:pt idx="1">
                  <c:v>Demolitions</c:v>
                </c:pt>
                <c:pt idx="2">
                  <c:v>Floor structure and lining</c:v>
                </c:pt>
                <c:pt idx="3">
                  <c:v>Steel and structural supports</c:v>
                </c:pt>
                <c:pt idx="4">
                  <c:v>External wall structure and lining</c:v>
                </c:pt>
                <c:pt idx="5">
                  <c:v>Internal wall structure and lining</c:v>
                </c:pt>
                <c:pt idx="6">
                  <c:v>Roof structure and coverings</c:v>
                </c:pt>
                <c:pt idx="7">
                  <c:v>Ceiling structure and lining</c:v>
                </c:pt>
                <c:pt idx="8">
                  <c:v>External windows and doors</c:v>
                </c:pt>
                <c:pt idx="9">
                  <c:v>Internal doors and frames</c:v>
                </c:pt>
                <c:pt idx="10">
                  <c:v>Drainage and pipework</c:v>
                </c:pt>
                <c:pt idx="11">
                  <c:v>Heating and cooling</c:v>
                </c:pt>
                <c:pt idx="12">
                  <c:v>Wiring and fuseboards</c:v>
                </c:pt>
                <c:pt idx="13">
                  <c:v>Plumbed appliances</c:v>
                </c:pt>
                <c:pt idx="14">
                  <c:v>Wired appliances</c:v>
                </c:pt>
                <c:pt idx="15">
                  <c:v>Ceiling preparation and finishes</c:v>
                </c:pt>
                <c:pt idx="16">
                  <c:v>Wall preparation and finishes</c:v>
                </c:pt>
                <c:pt idx="17">
                  <c:v>Floor preparation and finishes</c:v>
                </c:pt>
                <c:pt idx="18">
                  <c:v>Units, worktops and kitchen appliances</c:v>
                </c:pt>
                <c:pt idx="19">
                  <c:v>Decoration</c:v>
                </c:pt>
                <c:pt idx="20">
                  <c:v>Fixtures and fittings</c:v>
                </c:pt>
              </c:strCache>
            </c:strRef>
          </c:cat>
          <c:val>
            <c:numRef>
              <c:f>Timeline!$B$4:$B$24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0.73</c:v>
                </c:pt>
                <c:pt idx="4">
                  <c:v>1.1499999999999999</c:v>
                </c:pt>
                <c:pt idx="5">
                  <c:v>3.02</c:v>
                </c:pt>
                <c:pt idx="6">
                  <c:v>3.66</c:v>
                </c:pt>
                <c:pt idx="7">
                  <c:v>4.38</c:v>
                </c:pt>
                <c:pt idx="8">
                  <c:v>4.5599999999999996</c:v>
                </c:pt>
                <c:pt idx="9">
                  <c:v>5.81</c:v>
                </c:pt>
                <c:pt idx="10">
                  <c:v>6.1499999999999995</c:v>
                </c:pt>
                <c:pt idx="11">
                  <c:v>6.42</c:v>
                </c:pt>
                <c:pt idx="12">
                  <c:v>7.55</c:v>
                </c:pt>
                <c:pt idx="13">
                  <c:v>7.6899999999999995</c:v>
                </c:pt>
                <c:pt idx="14">
                  <c:v>7.7899999999999991</c:v>
                </c:pt>
                <c:pt idx="15">
                  <c:v>8.4899999999999984</c:v>
                </c:pt>
                <c:pt idx="16">
                  <c:v>9.1399999999999988</c:v>
                </c:pt>
                <c:pt idx="17">
                  <c:v>11.009999999999998</c:v>
                </c:pt>
                <c:pt idx="18">
                  <c:v>13.309999999999999</c:v>
                </c:pt>
                <c:pt idx="19">
                  <c:v>14.049999999999999</c:v>
                </c:pt>
                <c:pt idx="20">
                  <c:v>15.809999999999999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206-7943-9FAF-80BA981766E7}"/>
            </c:ext>
          </c:extLst>
        </c:ser>
        <c:ser>
          <c:idx val="1"/>
          <c:order val="1"/>
          <c:tx>
            <c:v>Stages</c:v>
          </c:tx>
          <c:spPr>
            <a:solidFill>
              <a:prstClr val="cornflowerBlue"/>
            </a:solidFill>
          </c:spPr>
          <c:invertIfNegative val="1"/>
          <c:cat>
            <c:strRef>
              <c:f>Timeline!$A$4:$A$24</c:f>
              <c:strCache>
                <c:ptCount val="21"/>
                <c:pt idx="0">
                  <c:v>Preliminaries</c:v>
                </c:pt>
                <c:pt idx="1">
                  <c:v>Demolitions</c:v>
                </c:pt>
                <c:pt idx="2">
                  <c:v>Floor structure and lining</c:v>
                </c:pt>
                <c:pt idx="3">
                  <c:v>Steel and structural supports</c:v>
                </c:pt>
                <c:pt idx="4">
                  <c:v>External wall structure and lining</c:v>
                </c:pt>
                <c:pt idx="5">
                  <c:v>Internal wall structure and lining</c:v>
                </c:pt>
                <c:pt idx="6">
                  <c:v>Roof structure and coverings</c:v>
                </c:pt>
                <c:pt idx="7">
                  <c:v>Ceiling structure and lining</c:v>
                </c:pt>
                <c:pt idx="8">
                  <c:v>External windows and doors</c:v>
                </c:pt>
                <c:pt idx="9">
                  <c:v>Internal doors and frames</c:v>
                </c:pt>
                <c:pt idx="10">
                  <c:v>Drainage and pipework</c:v>
                </c:pt>
                <c:pt idx="11">
                  <c:v>Heating and cooling</c:v>
                </c:pt>
                <c:pt idx="12">
                  <c:v>Wiring and fuseboards</c:v>
                </c:pt>
                <c:pt idx="13">
                  <c:v>Plumbed appliances</c:v>
                </c:pt>
                <c:pt idx="14">
                  <c:v>Wired appliances</c:v>
                </c:pt>
                <c:pt idx="15">
                  <c:v>Ceiling preparation and finishes</c:v>
                </c:pt>
                <c:pt idx="16">
                  <c:v>Wall preparation and finishes</c:v>
                </c:pt>
                <c:pt idx="17">
                  <c:v>Floor preparation and finishes</c:v>
                </c:pt>
                <c:pt idx="18">
                  <c:v>Units, worktops and kitchen appliances</c:v>
                </c:pt>
                <c:pt idx="19">
                  <c:v>Decoration</c:v>
                </c:pt>
                <c:pt idx="20">
                  <c:v>Fixtures and fittings</c:v>
                </c:pt>
              </c:strCache>
            </c:strRef>
          </c:cat>
          <c:val>
            <c:numRef>
              <c:f>Timeline!$C$4:$C$24</c:f>
              <c:numCache>
                <c:formatCode>General</c:formatCode>
                <c:ptCount val="21"/>
                <c:pt idx="0">
                  <c:v>15.8</c:v>
                </c:pt>
                <c:pt idx="1">
                  <c:v>0.15</c:v>
                </c:pt>
                <c:pt idx="2">
                  <c:v>0.57999999999999996</c:v>
                </c:pt>
                <c:pt idx="3">
                  <c:v>0.42</c:v>
                </c:pt>
                <c:pt idx="4">
                  <c:v>1.87</c:v>
                </c:pt>
                <c:pt idx="5">
                  <c:v>0.64</c:v>
                </c:pt>
                <c:pt idx="6">
                  <c:v>0.72</c:v>
                </c:pt>
                <c:pt idx="7">
                  <c:v>0.18</c:v>
                </c:pt>
                <c:pt idx="8">
                  <c:v>1.25</c:v>
                </c:pt>
                <c:pt idx="9">
                  <c:v>0.34</c:v>
                </c:pt>
                <c:pt idx="10">
                  <c:v>0.27</c:v>
                </c:pt>
                <c:pt idx="11">
                  <c:v>1.1299999999999999</c:v>
                </c:pt>
                <c:pt idx="12">
                  <c:v>0.14000000000000001</c:v>
                </c:pt>
                <c:pt idx="13">
                  <c:v>0.1</c:v>
                </c:pt>
                <c:pt idx="14">
                  <c:v>0.7</c:v>
                </c:pt>
                <c:pt idx="15">
                  <c:v>0.65</c:v>
                </c:pt>
                <c:pt idx="16">
                  <c:v>1.87</c:v>
                </c:pt>
                <c:pt idx="17">
                  <c:v>2.2999999999999998</c:v>
                </c:pt>
                <c:pt idx="18">
                  <c:v>0.74</c:v>
                </c:pt>
                <c:pt idx="19">
                  <c:v>1.76</c:v>
                </c:pt>
                <c:pt idx="20">
                  <c:v>0.03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206-7943-9FAF-80BA9817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653582448"/>
        <c:axId val="1"/>
      </c:barChart>
      <c:catAx>
        <c:axId val="653582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prstClr val="ltGray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53582448"/>
        <c:crosses val="autoZero"/>
        <c:crossBetween val="between"/>
      </c:valAx>
    </c:plotArea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22</xdr:col>
      <xdr:colOff>0</xdr:colOff>
      <xdr:row>36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/>
  </sheetViews>
  <sheetFormatPr baseColWidth="10" defaultColWidth="8.83203125" defaultRowHeight="15" x14ac:dyDescent="0.2"/>
  <cols>
    <col min="1" max="1" width="31.83203125" bestFit="1" customWidth="1"/>
    <col min="2" max="2" width="14.1640625" bestFit="1" customWidth="1"/>
  </cols>
  <sheetData>
    <row r="1" spans="1:2" ht="16" x14ac:dyDescent="0.2">
      <c r="A1" s="1" t="s">
        <v>0</v>
      </c>
      <c r="B1" s="1" t="s">
        <v>2</v>
      </c>
    </row>
    <row r="2" spans="1:2" ht="16" x14ac:dyDescent="0.2">
      <c r="A2" s="1" t="s">
        <v>3</v>
      </c>
      <c r="B2" s="3">
        <v>149923.49</v>
      </c>
    </row>
    <row r="3" spans="1:2" x14ac:dyDescent="0.2">
      <c r="A3" t="s">
        <v>4</v>
      </c>
      <c r="B3" s="3">
        <v>5547.7</v>
      </c>
    </row>
    <row r="4" spans="1:2" x14ac:dyDescent="0.2">
      <c r="A4" t="s">
        <v>5</v>
      </c>
      <c r="B4" s="3">
        <v>374.63</v>
      </c>
    </row>
    <row r="5" spans="1:2" x14ac:dyDescent="0.2">
      <c r="A5" t="s">
        <v>6</v>
      </c>
      <c r="B5" s="3">
        <v>3167.98</v>
      </c>
    </row>
    <row r="6" spans="1:2" x14ac:dyDescent="0.2">
      <c r="A6" t="s">
        <v>7</v>
      </c>
      <c r="B6" s="3">
        <v>3629.75</v>
      </c>
    </row>
    <row r="7" spans="1:2" x14ac:dyDescent="0.2">
      <c r="A7" t="s">
        <v>8</v>
      </c>
      <c r="B7" s="3">
        <v>11399.82</v>
      </c>
    </row>
    <row r="8" spans="1:2" x14ac:dyDescent="0.2">
      <c r="A8" t="s">
        <v>9</v>
      </c>
      <c r="B8" s="3">
        <v>2885.79</v>
      </c>
    </row>
    <row r="9" spans="1:2" x14ac:dyDescent="0.2">
      <c r="A9" t="s">
        <v>10</v>
      </c>
      <c r="B9" s="3">
        <v>8934.4599999999991</v>
      </c>
    </row>
    <row r="10" spans="1:2" x14ac:dyDescent="0.2">
      <c r="A10" t="s">
        <v>11</v>
      </c>
      <c r="B10" s="3">
        <v>559.77</v>
      </c>
    </row>
    <row r="11" spans="1:2" x14ac:dyDescent="0.2">
      <c r="A11" t="s">
        <v>12</v>
      </c>
      <c r="B11" s="3">
        <v>18157.38</v>
      </c>
    </row>
    <row r="12" spans="1:2" x14ac:dyDescent="0.2">
      <c r="A12" t="s">
        <v>13</v>
      </c>
      <c r="B12" s="3">
        <v>2815.96</v>
      </c>
    </row>
    <row r="13" spans="1:2" x14ac:dyDescent="0.2">
      <c r="A13" t="s">
        <v>14</v>
      </c>
      <c r="B13" s="3">
        <v>2419.16</v>
      </c>
    </row>
    <row r="14" spans="1:2" x14ac:dyDescent="0.2">
      <c r="A14" t="s">
        <v>15</v>
      </c>
      <c r="B14" s="3">
        <v>8544.92</v>
      </c>
    </row>
    <row r="15" spans="1:2" x14ac:dyDescent="0.2">
      <c r="A15" t="s">
        <v>16</v>
      </c>
      <c r="B15" s="3">
        <v>497.29</v>
      </c>
    </row>
    <row r="16" spans="1:2" x14ac:dyDescent="0.2">
      <c r="A16" t="s">
        <v>17</v>
      </c>
      <c r="B16" s="3">
        <v>6715</v>
      </c>
    </row>
    <row r="17" spans="1:2" x14ac:dyDescent="0.2">
      <c r="A17" t="s">
        <v>18</v>
      </c>
      <c r="B17" s="3">
        <v>7280.64</v>
      </c>
    </row>
    <row r="18" spans="1:2" x14ac:dyDescent="0.2">
      <c r="A18" t="s">
        <v>19</v>
      </c>
      <c r="B18" s="3">
        <v>1843.28</v>
      </c>
    </row>
    <row r="19" spans="1:2" x14ac:dyDescent="0.2">
      <c r="A19" t="s">
        <v>20</v>
      </c>
      <c r="B19" s="3">
        <v>9742.7000000000007</v>
      </c>
    </row>
    <row r="20" spans="1:2" x14ac:dyDescent="0.2">
      <c r="A20" t="s">
        <v>21</v>
      </c>
      <c r="B20" s="3">
        <v>15262.4</v>
      </c>
    </row>
    <row r="21" spans="1:2" x14ac:dyDescent="0.2">
      <c r="A21" t="s">
        <v>22</v>
      </c>
      <c r="B21" s="3">
        <v>28787.32</v>
      </c>
    </row>
    <row r="22" spans="1:2" x14ac:dyDescent="0.2">
      <c r="A22" t="s">
        <v>23</v>
      </c>
      <c r="B22" s="3">
        <v>10572.76</v>
      </c>
    </row>
    <row r="23" spans="1:2" x14ac:dyDescent="0.2">
      <c r="A23" t="s">
        <v>24</v>
      </c>
      <c r="B23" s="3">
        <v>784.78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ColWidth="8.83203125" defaultRowHeight="15" x14ac:dyDescent="0.2"/>
  <cols>
    <col min="1" max="1" width="29.5" bestFit="1" customWidth="1"/>
    <col min="2" max="2" width="14.1640625" bestFit="1" customWidth="1"/>
  </cols>
  <sheetData>
    <row r="1" spans="1:2" ht="16" x14ac:dyDescent="0.2">
      <c r="A1" s="1" t="s">
        <v>25</v>
      </c>
      <c r="B1" s="1" t="s">
        <v>2</v>
      </c>
    </row>
    <row r="2" spans="1:2" ht="16" x14ac:dyDescent="0.2">
      <c r="A2" s="1" t="s">
        <v>1</v>
      </c>
      <c r="B2" s="3">
        <v>149923.49000000008</v>
      </c>
    </row>
    <row r="3" spans="1:2" x14ac:dyDescent="0.2">
      <c r="A3" t="s">
        <v>26</v>
      </c>
      <c r="B3" s="3">
        <v>12511.270000000002</v>
      </c>
    </row>
    <row r="4" spans="1:2" x14ac:dyDescent="0.2">
      <c r="A4" t="s">
        <v>27</v>
      </c>
      <c r="B4" s="3">
        <v>12511.270000000002</v>
      </c>
    </row>
    <row r="5" spans="1:2" x14ac:dyDescent="0.2">
      <c r="A5" t="s">
        <v>28</v>
      </c>
      <c r="B5" s="3">
        <v>7839.34</v>
      </c>
    </row>
    <row r="6" spans="1:2" x14ac:dyDescent="0.2">
      <c r="A6" t="s">
        <v>29</v>
      </c>
      <c r="B6" s="3">
        <v>7839.34</v>
      </c>
    </row>
    <row r="7" spans="1:2" x14ac:dyDescent="0.2">
      <c r="A7" t="s">
        <v>30</v>
      </c>
      <c r="B7" s="3">
        <v>36774.429999999993</v>
      </c>
    </row>
    <row r="8" spans="1:2" x14ac:dyDescent="0.2">
      <c r="A8" t="s">
        <v>31</v>
      </c>
      <c r="B8" s="3">
        <v>36223.919999999991</v>
      </c>
    </row>
    <row r="9" spans="1:2" x14ac:dyDescent="0.2">
      <c r="A9" t="s">
        <v>32</v>
      </c>
      <c r="B9" s="3">
        <v>36223.919999999991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workbookViewId="0"/>
  </sheetViews>
  <sheetFormatPr baseColWidth="10" defaultColWidth="8.83203125" defaultRowHeight="15" x14ac:dyDescent="0.2"/>
  <cols>
    <col min="1" max="1" width="25.83203125" bestFit="1" customWidth="1"/>
    <col min="2" max="2" width="31.83203125" bestFit="1" customWidth="1"/>
    <col min="3" max="3" width="14.1640625" bestFit="1" customWidth="1"/>
  </cols>
  <sheetData>
    <row r="1" spans="1:3" ht="16" x14ac:dyDescent="0.2">
      <c r="A1" s="1" t="s">
        <v>33</v>
      </c>
      <c r="B1" s="1" t="s">
        <v>0</v>
      </c>
      <c r="C1" s="1" t="s">
        <v>2</v>
      </c>
    </row>
    <row r="2" spans="1:3" ht="16" x14ac:dyDescent="0.2">
      <c r="A2" s="1" t="s">
        <v>1</v>
      </c>
      <c r="C2" s="3">
        <v>149923.48999999996</v>
      </c>
    </row>
    <row r="3" spans="1:3" x14ac:dyDescent="0.2">
      <c r="A3" t="s">
        <v>34</v>
      </c>
      <c r="B3" t="s">
        <v>4</v>
      </c>
      <c r="C3" s="3">
        <v>1320</v>
      </c>
    </row>
    <row r="4" spans="1:3" x14ac:dyDescent="0.2">
      <c r="A4" t="s">
        <v>35</v>
      </c>
      <c r="B4" t="s">
        <v>4</v>
      </c>
      <c r="C4" s="3">
        <v>3343.56</v>
      </c>
    </row>
    <row r="5" spans="1:3" x14ac:dyDescent="0.2">
      <c r="A5" t="s">
        <v>36</v>
      </c>
      <c r="B5" t="s">
        <v>4</v>
      </c>
      <c r="C5" s="3">
        <v>68.739999999999995</v>
      </c>
    </row>
    <row r="6" spans="1:3" x14ac:dyDescent="0.2">
      <c r="A6" t="s">
        <v>37</v>
      </c>
      <c r="B6" t="s">
        <v>4</v>
      </c>
      <c r="C6" s="3">
        <v>815.4</v>
      </c>
    </row>
    <row r="7" spans="1:3" x14ac:dyDescent="0.2">
      <c r="A7" t="s">
        <v>38</v>
      </c>
      <c r="B7" t="s">
        <v>5</v>
      </c>
      <c r="C7" s="3">
        <v>374.63</v>
      </c>
    </row>
    <row r="8" spans="1:3" x14ac:dyDescent="0.2">
      <c r="A8" t="s">
        <v>39</v>
      </c>
      <c r="B8" t="s">
        <v>6</v>
      </c>
      <c r="C8" s="3">
        <v>2345.27</v>
      </c>
    </row>
    <row r="9" spans="1:3" x14ac:dyDescent="0.2">
      <c r="A9" t="s">
        <v>40</v>
      </c>
      <c r="B9" t="s">
        <v>6</v>
      </c>
      <c r="C9" s="3">
        <v>822.71</v>
      </c>
    </row>
    <row r="10" spans="1:3" x14ac:dyDescent="0.2">
      <c r="A10" t="s">
        <v>41</v>
      </c>
      <c r="B10" t="s">
        <v>7</v>
      </c>
      <c r="C10" s="3">
        <v>2254.62</v>
      </c>
    </row>
    <row r="11" spans="1:3" x14ac:dyDescent="0.2">
      <c r="A11" t="s">
        <v>42</v>
      </c>
      <c r="B11" t="s">
        <v>7</v>
      </c>
      <c r="C11" s="3">
        <v>127.67</v>
      </c>
    </row>
    <row r="12" spans="1:3" x14ac:dyDescent="0.2">
      <c r="A12" t="s">
        <v>43</v>
      </c>
      <c r="B12" t="s">
        <v>7</v>
      </c>
      <c r="C12" s="3">
        <v>1247.46</v>
      </c>
    </row>
    <row r="13" spans="1:3" x14ac:dyDescent="0.2">
      <c r="A13" t="s">
        <v>44</v>
      </c>
      <c r="B13" t="s">
        <v>8</v>
      </c>
      <c r="C13" s="3">
        <v>9292.77</v>
      </c>
    </row>
    <row r="14" spans="1:3" x14ac:dyDescent="0.2">
      <c r="A14" t="s">
        <v>45</v>
      </c>
      <c r="B14" t="s">
        <v>8</v>
      </c>
      <c r="C14" s="3">
        <v>2107.0500000000002</v>
      </c>
    </row>
    <row r="15" spans="1:3" x14ac:dyDescent="0.2">
      <c r="A15" t="s">
        <v>46</v>
      </c>
      <c r="B15" t="s">
        <v>9</v>
      </c>
      <c r="C15" s="3">
        <v>2885.79</v>
      </c>
    </row>
    <row r="16" spans="1:3" x14ac:dyDescent="0.2">
      <c r="A16" t="s">
        <v>47</v>
      </c>
      <c r="B16" t="s">
        <v>10</v>
      </c>
      <c r="C16" s="3">
        <v>3788.55</v>
      </c>
    </row>
    <row r="17" spans="1:3" x14ac:dyDescent="0.2">
      <c r="A17" t="s">
        <v>48</v>
      </c>
      <c r="B17" t="s">
        <v>10</v>
      </c>
      <c r="C17" s="3">
        <v>2142.52</v>
      </c>
    </row>
    <row r="18" spans="1:3" x14ac:dyDescent="0.2">
      <c r="A18" t="s">
        <v>49</v>
      </c>
      <c r="B18" t="s">
        <v>10</v>
      </c>
      <c r="C18" s="3">
        <v>2394.84</v>
      </c>
    </row>
    <row r="19" spans="1:3" x14ac:dyDescent="0.2">
      <c r="A19" t="s">
        <v>50</v>
      </c>
      <c r="B19" t="s">
        <v>10</v>
      </c>
      <c r="C19" s="3">
        <v>171.95</v>
      </c>
    </row>
    <row r="20" spans="1:3" x14ac:dyDescent="0.2">
      <c r="A20" t="s">
        <v>51</v>
      </c>
      <c r="B20" t="s">
        <v>10</v>
      </c>
      <c r="C20" s="3">
        <v>436.6</v>
      </c>
    </row>
    <row r="21" spans="1:3" x14ac:dyDescent="0.2">
      <c r="A21" t="s">
        <v>52</v>
      </c>
      <c r="B21" t="s">
        <v>11</v>
      </c>
      <c r="C21" s="3">
        <v>559.77</v>
      </c>
    </row>
    <row r="22" spans="1:3" x14ac:dyDescent="0.2">
      <c r="A22" t="s">
        <v>53</v>
      </c>
      <c r="B22" t="s">
        <v>12</v>
      </c>
      <c r="C22" s="3">
        <v>16347.76</v>
      </c>
    </row>
    <row r="23" spans="1:3" x14ac:dyDescent="0.2">
      <c r="A23" t="s">
        <v>54</v>
      </c>
      <c r="B23" t="s">
        <v>12</v>
      </c>
      <c r="C23" s="3">
        <v>257.22000000000003</v>
      </c>
    </row>
    <row r="24" spans="1:3" x14ac:dyDescent="0.2">
      <c r="A24" t="s">
        <v>55</v>
      </c>
      <c r="B24" t="s">
        <v>12</v>
      </c>
      <c r="C24" s="3">
        <v>1552.4</v>
      </c>
    </row>
    <row r="25" spans="1:3" x14ac:dyDescent="0.2">
      <c r="A25" t="s">
        <v>56</v>
      </c>
      <c r="B25" t="s">
        <v>13</v>
      </c>
      <c r="C25" s="3">
        <v>2815.96</v>
      </c>
    </row>
    <row r="26" spans="1:3" x14ac:dyDescent="0.2">
      <c r="A26" t="s">
        <v>57</v>
      </c>
      <c r="B26" t="s">
        <v>14</v>
      </c>
      <c r="C26" s="3">
        <v>1021.41</v>
      </c>
    </row>
    <row r="27" spans="1:3" x14ac:dyDescent="0.2">
      <c r="A27" t="s">
        <v>58</v>
      </c>
      <c r="B27" t="s">
        <v>14</v>
      </c>
      <c r="C27" s="3">
        <v>718.59</v>
      </c>
    </row>
    <row r="28" spans="1:3" x14ac:dyDescent="0.2">
      <c r="A28" t="s">
        <v>59</v>
      </c>
      <c r="B28" t="s">
        <v>14</v>
      </c>
      <c r="C28" s="3">
        <v>679.16</v>
      </c>
    </row>
    <row r="29" spans="1:3" x14ac:dyDescent="0.2">
      <c r="A29" t="s">
        <v>60</v>
      </c>
      <c r="B29" t="s">
        <v>15</v>
      </c>
      <c r="C29" s="3">
        <v>8544.92</v>
      </c>
    </row>
    <row r="30" spans="1:3" x14ac:dyDescent="0.2">
      <c r="A30" t="s">
        <v>61</v>
      </c>
      <c r="B30" t="s">
        <v>16</v>
      </c>
      <c r="C30" s="3">
        <v>497.29</v>
      </c>
    </row>
    <row r="31" spans="1:3" x14ac:dyDescent="0.2">
      <c r="A31" t="s">
        <v>62</v>
      </c>
      <c r="B31" t="s">
        <v>17</v>
      </c>
      <c r="C31" s="3">
        <v>632.32000000000005</v>
      </c>
    </row>
    <row r="32" spans="1:3" x14ac:dyDescent="0.2">
      <c r="A32" t="s">
        <v>63</v>
      </c>
      <c r="B32" t="s">
        <v>17</v>
      </c>
      <c r="C32" s="3">
        <v>196.74</v>
      </c>
    </row>
    <row r="33" spans="1:3" x14ac:dyDescent="0.2">
      <c r="A33" t="s">
        <v>64</v>
      </c>
      <c r="B33" t="s">
        <v>17</v>
      </c>
      <c r="C33" s="3">
        <v>854.78</v>
      </c>
    </row>
    <row r="34" spans="1:3" x14ac:dyDescent="0.2">
      <c r="A34" t="s">
        <v>65</v>
      </c>
      <c r="B34" t="s">
        <v>17</v>
      </c>
      <c r="C34" s="3">
        <v>540.17999999999995</v>
      </c>
    </row>
    <row r="35" spans="1:3" x14ac:dyDescent="0.2">
      <c r="A35" t="s">
        <v>66</v>
      </c>
      <c r="B35" t="s">
        <v>17</v>
      </c>
      <c r="C35" s="3">
        <v>366.38</v>
      </c>
    </row>
    <row r="36" spans="1:3" x14ac:dyDescent="0.2">
      <c r="A36" t="s">
        <v>67</v>
      </c>
      <c r="B36" t="s">
        <v>17</v>
      </c>
      <c r="C36" s="3">
        <v>960.4</v>
      </c>
    </row>
    <row r="37" spans="1:3" x14ac:dyDescent="0.2">
      <c r="A37" t="s">
        <v>68</v>
      </c>
      <c r="B37" t="s">
        <v>17</v>
      </c>
      <c r="C37" s="3">
        <v>94.36</v>
      </c>
    </row>
    <row r="38" spans="1:3" x14ac:dyDescent="0.2">
      <c r="A38" t="s">
        <v>69</v>
      </c>
      <c r="B38" t="s">
        <v>17</v>
      </c>
      <c r="C38" s="3">
        <v>1022.46</v>
      </c>
    </row>
    <row r="39" spans="1:3" x14ac:dyDescent="0.2">
      <c r="A39" t="s">
        <v>70</v>
      </c>
      <c r="B39" t="s">
        <v>17</v>
      </c>
      <c r="C39" s="3">
        <v>611.1</v>
      </c>
    </row>
    <row r="40" spans="1:3" x14ac:dyDescent="0.2">
      <c r="A40" t="s">
        <v>71</v>
      </c>
      <c r="B40" t="s">
        <v>17</v>
      </c>
      <c r="C40" s="3">
        <v>156.41999999999999</v>
      </c>
    </row>
    <row r="41" spans="1:3" x14ac:dyDescent="0.2">
      <c r="A41" t="s">
        <v>72</v>
      </c>
      <c r="B41" t="s">
        <v>17</v>
      </c>
      <c r="C41" s="3">
        <v>761.28</v>
      </c>
    </row>
    <row r="42" spans="1:3" x14ac:dyDescent="0.2">
      <c r="A42" t="s">
        <v>73</v>
      </c>
      <c r="B42" t="s">
        <v>17</v>
      </c>
      <c r="C42" s="3">
        <v>276.58</v>
      </c>
    </row>
    <row r="43" spans="1:3" x14ac:dyDescent="0.2">
      <c r="A43" t="s">
        <v>74</v>
      </c>
      <c r="B43" t="s">
        <v>17</v>
      </c>
      <c r="C43" s="3">
        <v>242</v>
      </c>
    </row>
    <row r="44" spans="1:3" x14ac:dyDescent="0.2">
      <c r="A44" t="s">
        <v>75</v>
      </c>
      <c r="B44" t="s">
        <v>18</v>
      </c>
      <c r="C44" s="3">
        <v>2084.1999999999998</v>
      </c>
    </row>
    <row r="45" spans="1:3" x14ac:dyDescent="0.2">
      <c r="A45" t="s">
        <v>76</v>
      </c>
      <c r="B45" t="s">
        <v>18</v>
      </c>
      <c r="C45" s="3">
        <v>825.6</v>
      </c>
    </row>
    <row r="46" spans="1:3" x14ac:dyDescent="0.2">
      <c r="A46" t="s">
        <v>77</v>
      </c>
      <c r="B46" t="s">
        <v>18</v>
      </c>
      <c r="C46" s="3">
        <v>777.2</v>
      </c>
    </row>
    <row r="47" spans="1:3" x14ac:dyDescent="0.2">
      <c r="A47" t="s">
        <v>78</v>
      </c>
      <c r="B47" t="s">
        <v>18</v>
      </c>
      <c r="C47" s="3">
        <v>2889.6</v>
      </c>
    </row>
    <row r="48" spans="1:3" x14ac:dyDescent="0.2">
      <c r="A48" t="s">
        <v>79</v>
      </c>
      <c r="B48" t="s">
        <v>18</v>
      </c>
      <c r="C48" s="3">
        <v>461.34</v>
      </c>
    </row>
    <row r="49" spans="1:3" x14ac:dyDescent="0.2">
      <c r="A49" t="s">
        <v>80</v>
      </c>
      <c r="B49" t="s">
        <v>18</v>
      </c>
      <c r="C49" s="3">
        <v>242.7</v>
      </c>
    </row>
    <row r="50" spans="1:3" x14ac:dyDescent="0.2">
      <c r="A50" t="s">
        <v>81</v>
      </c>
      <c r="B50" t="s">
        <v>19</v>
      </c>
      <c r="C50" s="3">
        <v>1843.28</v>
      </c>
    </row>
    <row r="51" spans="1:3" x14ac:dyDescent="0.2">
      <c r="A51" t="s">
        <v>82</v>
      </c>
      <c r="B51" t="s">
        <v>20</v>
      </c>
      <c r="C51" s="3">
        <v>6113.94</v>
      </c>
    </row>
    <row r="52" spans="1:3" x14ac:dyDescent="0.2">
      <c r="A52" t="s">
        <v>83</v>
      </c>
      <c r="B52" t="s">
        <v>20</v>
      </c>
      <c r="C52" s="3">
        <v>3628.76</v>
      </c>
    </row>
    <row r="53" spans="1:3" x14ac:dyDescent="0.2">
      <c r="A53" t="s">
        <v>84</v>
      </c>
      <c r="B53" t="s">
        <v>21</v>
      </c>
      <c r="C53" s="3">
        <v>977.28</v>
      </c>
    </row>
    <row r="54" spans="1:3" x14ac:dyDescent="0.2">
      <c r="A54" t="s">
        <v>85</v>
      </c>
      <c r="B54" t="s">
        <v>21</v>
      </c>
      <c r="C54" s="3">
        <v>14285.12</v>
      </c>
    </row>
    <row r="55" spans="1:3" x14ac:dyDescent="0.2">
      <c r="A55" t="s">
        <v>86</v>
      </c>
      <c r="B55" t="s">
        <v>22</v>
      </c>
      <c r="C55" s="3">
        <v>12180.74</v>
      </c>
    </row>
    <row r="56" spans="1:3" x14ac:dyDescent="0.2">
      <c r="A56" t="s">
        <v>87</v>
      </c>
      <c r="B56" t="s">
        <v>22</v>
      </c>
      <c r="C56" s="3">
        <v>7896.7</v>
      </c>
    </row>
    <row r="57" spans="1:3" x14ac:dyDescent="0.2">
      <c r="A57" t="s">
        <v>88</v>
      </c>
      <c r="B57" t="s">
        <v>22</v>
      </c>
      <c r="C57" s="3">
        <v>2150.12</v>
      </c>
    </row>
    <row r="58" spans="1:3" x14ac:dyDescent="0.2">
      <c r="A58" t="s">
        <v>89</v>
      </c>
      <c r="B58" t="s">
        <v>22</v>
      </c>
      <c r="C58" s="3">
        <v>4978.7</v>
      </c>
    </row>
    <row r="59" spans="1:3" x14ac:dyDescent="0.2">
      <c r="A59" t="s">
        <v>90</v>
      </c>
      <c r="B59" t="s">
        <v>22</v>
      </c>
      <c r="C59" s="3">
        <v>814.08</v>
      </c>
    </row>
    <row r="60" spans="1:3" x14ac:dyDescent="0.2">
      <c r="A60" t="s">
        <v>91</v>
      </c>
      <c r="B60" t="s">
        <v>22</v>
      </c>
      <c r="C60" s="3">
        <v>94.36</v>
      </c>
    </row>
    <row r="61" spans="1:3" x14ac:dyDescent="0.2">
      <c r="A61" t="s">
        <v>92</v>
      </c>
      <c r="B61" t="s">
        <v>22</v>
      </c>
      <c r="C61" s="3">
        <v>355.4</v>
      </c>
    </row>
    <row r="62" spans="1:3" x14ac:dyDescent="0.2">
      <c r="A62" t="s">
        <v>55</v>
      </c>
      <c r="B62" t="s">
        <v>22</v>
      </c>
      <c r="C62" s="3">
        <v>317.22000000000003</v>
      </c>
    </row>
    <row r="63" spans="1:3" x14ac:dyDescent="0.2">
      <c r="A63" t="s">
        <v>93</v>
      </c>
      <c r="B63" t="s">
        <v>23</v>
      </c>
      <c r="C63" s="3">
        <v>2245.02</v>
      </c>
    </row>
    <row r="64" spans="1:3" x14ac:dyDescent="0.2">
      <c r="A64" t="s">
        <v>94</v>
      </c>
      <c r="B64" t="s">
        <v>23</v>
      </c>
      <c r="C64" s="3">
        <v>4819.3</v>
      </c>
    </row>
    <row r="65" spans="1:3" x14ac:dyDescent="0.2">
      <c r="A65" t="s">
        <v>95</v>
      </c>
      <c r="B65" t="s">
        <v>23</v>
      </c>
      <c r="C65" s="3">
        <v>1293.6199999999999</v>
      </c>
    </row>
    <row r="66" spans="1:3" x14ac:dyDescent="0.2">
      <c r="A66" t="s">
        <v>96</v>
      </c>
      <c r="B66" t="s">
        <v>23</v>
      </c>
      <c r="C66" s="3">
        <v>997.02</v>
      </c>
    </row>
    <row r="67" spans="1:3" x14ac:dyDescent="0.2">
      <c r="A67" t="s">
        <v>97</v>
      </c>
      <c r="B67" t="s">
        <v>23</v>
      </c>
      <c r="C67" s="3">
        <v>310.2</v>
      </c>
    </row>
    <row r="68" spans="1:3" x14ac:dyDescent="0.2">
      <c r="A68" t="s">
        <v>98</v>
      </c>
      <c r="B68" t="s">
        <v>23</v>
      </c>
      <c r="C68" s="3">
        <v>907.6</v>
      </c>
    </row>
    <row r="69" spans="1:3" x14ac:dyDescent="0.2">
      <c r="A69" t="s">
        <v>99</v>
      </c>
      <c r="B69" t="s">
        <v>24</v>
      </c>
      <c r="C69" s="3">
        <v>336.72</v>
      </c>
    </row>
    <row r="70" spans="1:3" x14ac:dyDescent="0.2">
      <c r="A70" t="s">
        <v>100</v>
      </c>
      <c r="B70" t="s">
        <v>24</v>
      </c>
      <c r="C70" s="3">
        <v>448.06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/>
  </sheetViews>
  <sheetFormatPr baseColWidth="10" defaultColWidth="8.83203125" defaultRowHeight="15" x14ac:dyDescent="0.2"/>
  <cols>
    <col min="1" max="1" width="13.83203125" bestFit="1" customWidth="1"/>
    <col min="2" max="2" width="29.5" bestFit="1" customWidth="1"/>
    <col min="3" max="4" width="10.83203125" bestFit="1" customWidth="1"/>
    <col min="5" max="5" width="11.5" bestFit="1" customWidth="1"/>
    <col min="6" max="6" width="15.5" bestFit="1" customWidth="1"/>
    <col min="7" max="7" width="18" bestFit="1" customWidth="1"/>
    <col min="8" max="8" width="16.33203125" bestFit="1" customWidth="1"/>
    <col min="9" max="9" width="14.6640625" bestFit="1" customWidth="1"/>
  </cols>
  <sheetData>
    <row r="1" spans="1:9" ht="16" x14ac:dyDescent="0.2">
      <c r="A1" s="1" t="s">
        <v>101</v>
      </c>
      <c r="B1" s="1" t="s">
        <v>102</v>
      </c>
      <c r="C1" s="1" t="s">
        <v>103</v>
      </c>
      <c r="D1" s="1" t="s">
        <v>104</v>
      </c>
      <c r="E1" s="1" t="s">
        <v>105</v>
      </c>
      <c r="F1" s="1" t="s">
        <v>106</v>
      </c>
      <c r="G1" s="1" t="s">
        <v>107</v>
      </c>
      <c r="H1" s="1" t="s">
        <v>108</v>
      </c>
      <c r="I1" s="1" t="s">
        <v>109</v>
      </c>
    </row>
    <row r="2" spans="1:9" x14ac:dyDescent="0.2">
      <c r="A2" t="s">
        <v>110</v>
      </c>
      <c r="B2" t="s">
        <v>26</v>
      </c>
      <c r="C2" s="2">
        <v>3</v>
      </c>
      <c r="D2" s="2">
        <v>2</v>
      </c>
      <c r="E2" s="2">
        <v>2.4000000953674316</v>
      </c>
      <c r="F2" s="2">
        <v>24</v>
      </c>
      <c r="G2" s="2">
        <v>6</v>
      </c>
      <c r="H2" s="2">
        <v>6</v>
      </c>
      <c r="I2" s="2">
        <v>10</v>
      </c>
    </row>
    <row r="3" spans="1:9" x14ac:dyDescent="0.2">
      <c r="A3" t="s">
        <v>111</v>
      </c>
      <c r="B3" t="s">
        <v>27</v>
      </c>
      <c r="C3" s="2">
        <v>3</v>
      </c>
      <c r="D3" s="2">
        <v>2</v>
      </c>
      <c r="E3" s="2">
        <v>2.4000000953674316</v>
      </c>
      <c r="F3" s="2">
        <v>24</v>
      </c>
      <c r="G3" s="2">
        <v>6</v>
      </c>
      <c r="H3" s="2">
        <v>6</v>
      </c>
      <c r="I3" s="2">
        <v>10</v>
      </c>
    </row>
    <row r="4" spans="1:9" x14ac:dyDescent="0.2">
      <c r="A4" t="s">
        <v>110</v>
      </c>
      <c r="B4" t="s">
        <v>28</v>
      </c>
      <c r="C4" s="2">
        <v>4.5</v>
      </c>
      <c r="D4" s="2">
        <v>3.5</v>
      </c>
      <c r="E4" s="2">
        <v>2.4000000953674316</v>
      </c>
      <c r="F4" s="2">
        <v>38.400001525878906</v>
      </c>
      <c r="G4" s="2">
        <v>15.75</v>
      </c>
      <c r="H4" s="2">
        <v>15.75</v>
      </c>
      <c r="I4" s="2">
        <v>16</v>
      </c>
    </row>
    <row r="5" spans="1:9" x14ac:dyDescent="0.2">
      <c r="A5" t="s">
        <v>111</v>
      </c>
      <c r="B5" t="s">
        <v>29</v>
      </c>
      <c r="C5" s="2">
        <v>4.5</v>
      </c>
      <c r="D5" s="2">
        <v>3.5</v>
      </c>
      <c r="E5" s="2">
        <v>2.4000000953674316</v>
      </c>
      <c r="F5" s="2">
        <v>38.400001525878906</v>
      </c>
      <c r="G5" s="2">
        <v>15.75</v>
      </c>
      <c r="H5" s="2">
        <v>15.75</v>
      </c>
      <c r="I5" s="2">
        <v>16</v>
      </c>
    </row>
    <row r="6" spans="1:9" x14ac:dyDescent="0.2">
      <c r="A6" t="s">
        <v>112</v>
      </c>
      <c r="B6" t="s">
        <v>30</v>
      </c>
      <c r="C6" s="2">
        <v>6</v>
      </c>
      <c r="D6" s="2">
        <v>5</v>
      </c>
      <c r="E6" s="2">
        <v>2.7000000476837158</v>
      </c>
      <c r="F6" s="2">
        <v>59.400001525878906</v>
      </c>
      <c r="G6" s="2">
        <v>30</v>
      </c>
      <c r="H6" s="2">
        <v>30</v>
      </c>
      <c r="I6" s="2">
        <v>22</v>
      </c>
    </row>
    <row r="7" spans="1:9" x14ac:dyDescent="0.2">
      <c r="A7" t="s">
        <v>110</v>
      </c>
      <c r="B7" t="s">
        <v>31</v>
      </c>
      <c r="C7" s="2">
        <v>5</v>
      </c>
      <c r="D7" s="2">
        <v>6</v>
      </c>
      <c r="E7" s="2">
        <v>2.4000000953674316</v>
      </c>
      <c r="F7" s="2">
        <v>52.799999237060547</v>
      </c>
      <c r="G7" s="2">
        <v>30</v>
      </c>
      <c r="H7" s="2">
        <v>30</v>
      </c>
      <c r="I7" s="2">
        <v>22</v>
      </c>
    </row>
    <row r="8" spans="1:9" x14ac:dyDescent="0.2">
      <c r="A8" t="s">
        <v>111</v>
      </c>
      <c r="B8" t="s">
        <v>32</v>
      </c>
      <c r="C8" s="2">
        <v>5</v>
      </c>
      <c r="D8" s="2">
        <v>6</v>
      </c>
      <c r="E8" s="2">
        <v>2.4000000953674316</v>
      </c>
      <c r="F8" s="2">
        <v>52.799999237060547</v>
      </c>
      <c r="G8" s="2">
        <v>30</v>
      </c>
      <c r="H8" s="2">
        <v>30</v>
      </c>
      <c r="I8" s="2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8.1640625" bestFit="1" customWidth="1"/>
    <col min="2" max="2" width="39.33203125" bestFit="1" customWidth="1"/>
    <col min="3" max="3" width="32" bestFit="1" customWidth="1"/>
    <col min="4" max="4" width="69.5" bestFit="1" customWidth="1"/>
    <col min="5" max="5" width="106.6640625" bestFit="1" customWidth="1"/>
    <col min="6" max="6" width="29.5" bestFit="1" customWidth="1"/>
    <col min="7" max="7" width="6.33203125" bestFit="1" customWidth="1"/>
    <col min="8" max="8" width="5.1640625" bestFit="1" customWidth="1"/>
    <col min="9" max="9" width="8.83203125" bestFit="1" customWidth="1"/>
    <col min="10" max="10" width="19.33203125" bestFit="1" customWidth="1"/>
    <col min="11" max="11" width="18" bestFit="1" customWidth="1"/>
    <col min="12" max="12" width="10.6640625" bestFit="1" customWidth="1"/>
    <col min="13" max="13" width="10.5" bestFit="1" customWidth="1"/>
    <col min="14" max="14" width="15" bestFit="1" customWidth="1"/>
    <col min="15" max="15" width="7.33203125" bestFit="1" customWidth="1"/>
    <col min="16" max="16" width="13" bestFit="1" customWidth="1"/>
    <col min="17" max="17" width="90.83203125" bestFit="1" customWidth="1"/>
    <col min="18" max="18" width="102.5" bestFit="1" customWidth="1"/>
  </cols>
  <sheetData>
    <row r="1" spans="1:18" s="5" customFormat="1" ht="16" x14ac:dyDescent="0.2">
      <c r="A1" s="5" t="s">
        <v>113</v>
      </c>
      <c r="B1" s="5" t="s">
        <v>114</v>
      </c>
      <c r="C1" s="5" t="s">
        <v>115</v>
      </c>
      <c r="D1" s="5" t="s">
        <v>116</v>
      </c>
      <c r="E1" s="5" t="s">
        <v>117</v>
      </c>
      <c r="F1" s="5" t="s">
        <v>25</v>
      </c>
      <c r="G1" s="5" t="s">
        <v>118</v>
      </c>
      <c r="H1" s="5" t="s">
        <v>119</v>
      </c>
      <c r="I1" s="5" t="s">
        <v>120</v>
      </c>
      <c r="J1" s="5" t="s">
        <v>121</v>
      </c>
      <c r="K1" s="5" t="s">
        <v>122</v>
      </c>
      <c r="L1" s="5" t="s">
        <v>123</v>
      </c>
      <c r="M1" s="5" t="s">
        <v>124</v>
      </c>
      <c r="N1" s="5" t="s">
        <v>125</v>
      </c>
      <c r="O1" s="5" t="s">
        <v>126</v>
      </c>
      <c r="P1" s="5" t="s">
        <v>127</v>
      </c>
      <c r="Q1" s="5" t="s">
        <v>128</v>
      </c>
      <c r="R1" s="5" t="s">
        <v>129</v>
      </c>
    </row>
    <row r="3" spans="1:18" s="4" customFormat="1" ht="16" x14ac:dyDescent="0.2">
      <c r="A3" s="4" t="s">
        <v>130</v>
      </c>
      <c r="B3" s="4" t="s">
        <v>4</v>
      </c>
      <c r="N3" s="6">
        <v>5547.7</v>
      </c>
    </row>
    <row r="5" spans="1:18" ht="16" x14ac:dyDescent="0.2">
      <c r="A5" s="1" t="s">
        <v>131</v>
      </c>
      <c r="C5" s="1" t="s">
        <v>34</v>
      </c>
    </row>
    <row r="6" spans="1:18" x14ac:dyDescent="0.2">
      <c r="A6" t="s">
        <v>132</v>
      </c>
      <c r="B6" t="s">
        <v>133</v>
      </c>
      <c r="C6" t="s">
        <v>133</v>
      </c>
      <c r="D6" t="s">
        <v>134</v>
      </c>
      <c r="E6" t="s">
        <v>135</v>
      </c>
      <c r="F6" t="s">
        <v>30</v>
      </c>
      <c r="G6" s="2">
        <v>4</v>
      </c>
      <c r="H6" t="s">
        <v>136</v>
      </c>
      <c r="I6" s="3">
        <v>0</v>
      </c>
      <c r="J6" s="3">
        <v>330</v>
      </c>
      <c r="L6" s="3">
        <v>330</v>
      </c>
      <c r="M6" s="3">
        <v>1320</v>
      </c>
      <c r="O6" t="s">
        <v>133</v>
      </c>
    </row>
    <row r="8" spans="1:18" ht="16" x14ac:dyDescent="0.2">
      <c r="A8" s="1" t="s">
        <v>137</v>
      </c>
      <c r="C8" s="1" t="s">
        <v>35</v>
      </c>
    </row>
    <row r="9" spans="1:18" x14ac:dyDescent="0.2">
      <c r="A9" t="s">
        <v>138</v>
      </c>
      <c r="B9" t="s">
        <v>133</v>
      </c>
      <c r="C9" t="s">
        <v>133</v>
      </c>
      <c r="D9" t="s">
        <v>139</v>
      </c>
      <c r="E9" t="s">
        <v>140</v>
      </c>
      <c r="F9" t="s">
        <v>30</v>
      </c>
      <c r="G9" s="2">
        <v>30</v>
      </c>
      <c r="H9" t="s">
        <v>141</v>
      </c>
      <c r="I9" s="3">
        <v>0</v>
      </c>
      <c r="J9" s="3">
        <v>37.4</v>
      </c>
      <c r="L9" s="3">
        <v>37.4</v>
      </c>
      <c r="M9" s="3">
        <v>1122</v>
      </c>
      <c r="O9" t="s">
        <v>133</v>
      </c>
    </row>
    <row r="10" spans="1:18" x14ac:dyDescent="0.2">
      <c r="A10" t="s">
        <v>142</v>
      </c>
      <c r="B10" t="s">
        <v>133</v>
      </c>
      <c r="C10" t="s">
        <v>133</v>
      </c>
      <c r="D10" t="s">
        <v>143</v>
      </c>
      <c r="E10" t="s">
        <v>144</v>
      </c>
      <c r="F10" t="s">
        <v>30</v>
      </c>
      <c r="G10" s="2">
        <v>118.80000305175781</v>
      </c>
      <c r="H10" t="s">
        <v>141</v>
      </c>
      <c r="I10" s="3">
        <v>0</v>
      </c>
      <c r="J10" s="3">
        <v>18.7</v>
      </c>
      <c r="L10" s="3">
        <v>18.7</v>
      </c>
      <c r="M10" s="3">
        <v>2221.56</v>
      </c>
      <c r="O10" t="s">
        <v>133</v>
      </c>
      <c r="Q10" t="s">
        <v>145</v>
      </c>
    </row>
    <row r="12" spans="1:18" ht="16" x14ac:dyDescent="0.2">
      <c r="A12" s="1" t="s">
        <v>146</v>
      </c>
      <c r="C12" s="1" t="s">
        <v>36</v>
      </c>
    </row>
    <row r="13" spans="1:18" x14ac:dyDescent="0.2">
      <c r="A13" t="s">
        <v>147</v>
      </c>
      <c r="B13" t="s">
        <v>133</v>
      </c>
      <c r="C13" t="s">
        <v>133</v>
      </c>
      <c r="D13" t="s">
        <v>148</v>
      </c>
      <c r="E13" t="s">
        <v>149</v>
      </c>
      <c r="F13" t="s">
        <v>26</v>
      </c>
      <c r="G13" s="2">
        <v>6</v>
      </c>
      <c r="H13" t="s">
        <v>141</v>
      </c>
      <c r="I13" s="3">
        <v>4.68</v>
      </c>
      <c r="J13" s="3">
        <v>1.05</v>
      </c>
      <c r="L13" s="3">
        <v>5.73</v>
      </c>
      <c r="M13" s="3">
        <v>34.369999999999997</v>
      </c>
      <c r="O13" t="s">
        <v>133</v>
      </c>
    </row>
    <row r="14" spans="1:18" x14ac:dyDescent="0.2">
      <c r="A14" t="s">
        <v>150</v>
      </c>
      <c r="B14" t="s">
        <v>133</v>
      </c>
      <c r="C14" t="s">
        <v>133</v>
      </c>
      <c r="D14" t="s">
        <v>148</v>
      </c>
      <c r="E14" t="s">
        <v>149</v>
      </c>
      <c r="F14" t="s">
        <v>27</v>
      </c>
      <c r="G14" s="2">
        <v>6</v>
      </c>
      <c r="H14" t="s">
        <v>141</v>
      </c>
      <c r="I14" s="3">
        <v>4.68</v>
      </c>
      <c r="J14" s="3">
        <v>1.05</v>
      </c>
      <c r="L14" s="3">
        <v>5.73</v>
      </c>
      <c r="M14" s="3">
        <v>34.369999999999997</v>
      </c>
      <c r="O14" t="s">
        <v>133</v>
      </c>
    </row>
    <row r="16" spans="1:18" ht="16" x14ac:dyDescent="0.2">
      <c r="A16" s="1" t="s">
        <v>151</v>
      </c>
      <c r="C16" s="1" t="s">
        <v>37</v>
      </c>
    </row>
    <row r="17" spans="1:15" x14ac:dyDescent="0.2">
      <c r="A17" t="s">
        <v>152</v>
      </c>
      <c r="B17" t="s">
        <v>133</v>
      </c>
      <c r="C17" t="s">
        <v>133</v>
      </c>
      <c r="D17" t="s">
        <v>153</v>
      </c>
      <c r="E17" t="s">
        <v>154</v>
      </c>
      <c r="F17" t="s">
        <v>30</v>
      </c>
      <c r="G17" s="2">
        <v>1</v>
      </c>
      <c r="H17" t="s">
        <v>155</v>
      </c>
      <c r="I17" s="3">
        <v>0</v>
      </c>
      <c r="J17" s="3">
        <v>0</v>
      </c>
      <c r="L17" s="3">
        <v>0</v>
      </c>
      <c r="M17" s="3">
        <v>0</v>
      </c>
      <c r="O17" t="s">
        <v>133</v>
      </c>
    </row>
    <row r="18" spans="1:15" x14ac:dyDescent="0.2">
      <c r="A18" t="s">
        <v>156</v>
      </c>
      <c r="B18" t="s">
        <v>133</v>
      </c>
      <c r="C18" t="s">
        <v>133</v>
      </c>
      <c r="D18" t="s">
        <v>157</v>
      </c>
      <c r="F18" t="s">
        <v>30</v>
      </c>
      <c r="G18" s="2">
        <v>1</v>
      </c>
      <c r="H18" t="s">
        <v>155</v>
      </c>
      <c r="I18" s="3">
        <v>815.4</v>
      </c>
      <c r="J18" s="3">
        <v>0</v>
      </c>
      <c r="L18" s="3">
        <v>815.4</v>
      </c>
      <c r="M18" s="3">
        <v>815.4</v>
      </c>
      <c r="O18" t="s">
        <v>133</v>
      </c>
    </row>
    <row r="21" spans="1:15" s="4" customFormat="1" ht="16" x14ac:dyDescent="0.2">
      <c r="A21" s="4" t="s">
        <v>158</v>
      </c>
      <c r="B21" s="4" t="s">
        <v>5</v>
      </c>
      <c r="N21" s="6">
        <v>374.63</v>
      </c>
    </row>
    <row r="23" spans="1:15" ht="16" x14ac:dyDescent="0.2">
      <c r="A23" s="1" t="s">
        <v>159</v>
      </c>
      <c r="C23" s="1" t="s">
        <v>38</v>
      </c>
    </row>
    <row r="24" spans="1:15" x14ac:dyDescent="0.2">
      <c r="A24" t="s">
        <v>160</v>
      </c>
      <c r="B24" t="s">
        <v>133</v>
      </c>
      <c r="C24" t="s">
        <v>133</v>
      </c>
      <c r="D24" t="s">
        <v>161</v>
      </c>
      <c r="F24" t="s">
        <v>30</v>
      </c>
      <c r="G24" s="2">
        <v>6</v>
      </c>
      <c r="H24" t="s">
        <v>141</v>
      </c>
      <c r="I24" s="3">
        <v>62.44</v>
      </c>
      <c r="J24" s="3">
        <v>0</v>
      </c>
      <c r="L24" s="3">
        <v>62.44</v>
      </c>
      <c r="M24" s="3">
        <v>374.63</v>
      </c>
      <c r="O24" t="s">
        <v>133</v>
      </c>
    </row>
    <row r="27" spans="1:15" s="4" customFormat="1" ht="16" x14ac:dyDescent="0.2">
      <c r="A27" s="4" t="s">
        <v>162</v>
      </c>
      <c r="B27" s="4" t="s">
        <v>6</v>
      </c>
      <c r="N27" s="6">
        <v>3167.98</v>
      </c>
    </row>
    <row r="29" spans="1:15" ht="16" x14ac:dyDescent="0.2">
      <c r="A29" s="1" t="s">
        <v>163</v>
      </c>
      <c r="C29" s="1" t="s">
        <v>39</v>
      </c>
    </row>
    <row r="30" spans="1:15" x14ac:dyDescent="0.2">
      <c r="A30" t="s">
        <v>164</v>
      </c>
      <c r="B30" t="s">
        <v>133</v>
      </c>
      <c r="C30" t="s">
        <v>133</v>
      </c>
      <c r="D30" t="s">
        <v>165</v>
      </c>
      <c r="E30" t="s">
        <v>166</v>
      </c>
      <c r="F30" t="s">
        <v>30</v>
      </c>
      <c r="G30" s="2">
        <v>30</v>
      </c>
      <c r="H30" t="s">
        <v>141</v>
      </c>
      <c r="I30" s="3">
        <v>14.05</v>
      </c>
      <c r="J30" s="3">
        <v>5.35</v>
      </c>
      <c r="L30" s="3">
        <v>19.39</v>
      </c>
      <c r="M30" s="3">
        <v>581.83000000000004</v>
      </c>
      <c r="O30" t="s">
        <v>133</v>
      </c>
    </row>
    <row r="31" spans="1:15" x14ac:dyDescent="0.2">
      <c r="A31" t="s">
        <v>167</v>
      </c>
      <c r="B31" t="s">
        <v>133</v>
      </c>
      <c r="C31" t="s">
        <v>133</v>
      </c>
      <c r="D31" t="s">
        <v>168</v>
      </c>
      <c r="E31" t="s">
        <v>169</v>
      </c>
      <c r="F31" t="s">
        <v>30</v>
      </c>
      <c r="G31" s="2">
        <v>30</v>
      </c>
      <c r="H31" t="s">
        <v>141</v>
      </c>
      <c r="I31" s="3">
        <v>38.979999999999997</v>
      </c>
      <c r="J31" s="3">
        <v>19.8</v>
      </c>
      <c r="L31" s="3">
        <v>58.78</v>
      </c>
      <c r="M31" s="3">
        <v>1763.44</v>
      </c>
      <c r="O31" t="s">
        <v>133</v>
      </c>
    </row>
    <row r="33" spans="1:18" ht="16" x14ac:dyDescent="0.2">
      <c r="A33" s="1" t="s">
        <v>170</v>
      </c>
      <c r="C33" s="1" t="s">
        <v>40</v>
      </c>
    </row>
    <row r="34" spans="1:18" x14ac:dyDescent="0.2">
      <c r="A34" t="s">
        <v>171</v>
      </c>
      <c r="B34" t="s">
        <v>133</v>
      </c>
      <c r="C34" t="s">
        <v>133</v>
      </c>
      <c r="D34" t="s">
        <v>172</v>
      </c>
      <c r="E34" t="s">
        <v>173</v>
      </c>
      <c r="F34" t="s">
        <v>30</v>
      </c>
      <c r="G34" s="2">
        <v>30</v>
      </c>
      <c r="H34" t="s">
        <v>141</v>
      </c>
      <c r="I34" s="3">
        <v>14.88</v>
      </c>
      <c r="J34" s="3">
        <v>12.54</v>
      </c>
      <c r="L34" s="3">
        <v>27.42</v>
      </c>
      <c r="M34" s="3">
        <v>822.71</v>
      </c>
      <c r="O34" t="s">
        <v>133</v>
      </c>
    </row>
    <row r="37" spans="1:18" s="4" customFormat="1" ht="16" x14ac:dyDescent="0.2">
      <c r="A37" s="4" t="s">
        <v>174</v>
      </c>
      <c r="B37" s="4" t="s">
        <v>7</v>
      </c>
      <c r="N37" s="6">
        <v>3629.75</v>
      </c>
    </row>
    <row r="39" spans="1:18" ht="16" x14ac:dyDescent="0.2">
      <c r="A39" s="1" t="s">
        <v>175</v>
      </c>
      <c r="C39" s="1" t="s">
        <v>41</v>
      </c>
    </row>
    <row r="40" spans="1:18" x14ac:dyDescent="0.2">
      <c r="A40" t="s">
        <v>176</v>
      </c>
      <c r="B40" t="s">
        <v>133</v>
      </c>
      <c r="C40" t="s">
        <v>133</v>
      </c>
      <c r="D40" t="s">
        <v>177</v>
      </c>
      <c r="E40" t="s">
        <v>177</v>
      </c>
      <c r="F40" t="s">
        <v>30</v>
      </c>
      <c r="G40" s="2">
        <v>2</v>
      </c>
      <c r="H40" t="s">
        <v>136</v>
      </c>
      <c r="I40" s="3">
        <v>0</v>
      </c>
      <c r="J40" s="3">
        <v>55</v>
      </c>
      <c r="L40" s="3">
        <v>55</v>
      </c>
      <c r="M40" s="3">
        <v>110</v>
      </c>
      <c r="O40" t="s">
        <v>133</v>
      </c>
    </row>
    <row r="41" spans="1:18" x14ac:dyDescent="0.2">
      <c r="A41" t="s">
        <v>178</v>
      </c>
      <c r="B41" t="s">
        <v>133</v>
      </c>
      <c r="C41" t="s">
        <v>133</v>
      </c>
      <c r="D41" t="s">
        <v>179</v>
      </c>
      <c r="E41" t="s">
        <v>180</v>
      </c>
      <c r="F41" t="s">
        <v>30</v>
      </c>
      <c r="G41" s="2">
        <v>6</v>
      </c>
      <c r="H41" t="s">
        <v>181</v>
      </c>
      <c r="I41" s="3">
        <v>31.22</v>
      </c>
      <c r="J41" s="3">
        <v>5.36</v>
      </c>
      <c r="L41" s="3">
        <v>36.57</v>
      </c>
      <c r="M41" s="3">
        <v>219.45</v>
      </c>
      <c r="O41" t="s">
        <v>133</v>
      </c>
      <c r="R41" t="s">
        <v>182</v>
      </c>
    </row>
    <row r="42" spans="1:18" x14ac:dyDescent="0.2">
      <c r="A42" t="s">
        <v>183</v>
      </c>
      <c r="B42" t="s">
        <v>133</v>
      </c>
      <c r="C42" t="s">
        <v>133</v>
      </c>
      <c r="D42" t="s">
        <v>184</v>
      </c>
      <c r="E42" t="s">
        <v>185</v>
      </c>
      <c r="F42" t="s">
        <v>30</v>
      </c>
      <c r="G42" s="2">
        <v>6</v>
      </c>
      <c r="H42" t="s">
        <v>181</v>
      </c>
      <c r="I42" s="3">
        <v>143.76</v>
      </c>
      <c r="J42" s="3">
        <v>177.1</v>
      </c>
      <c r="L42" s="3">
        <v>320.86</v>
      </c>
      <c r="M42" s="3">
        <v>1925.17</v>
      </c>
      <c r="O42" t="s">
        <v>133</v>
      </c>
    </row>
    <row r="44" spans="1:18" ht="16" x14ac:dyDescent="0.2">
      <c r="A44" s="1" t="s">
        <v>186</v>
      </c>
      <c r="C44" s="1" t="s">
        <v>42</v>
      </c>
    </row>
    <row r="45" spans="1:18" x14ac:dyDescent="0.2">
      <c r="A45" t="s">
        <v>187</v>
      </c>
      <c r="B45" t="s">
        <v>133</v>
      </c>
      <c r="C45" t="s">
        <v>133</v>
      </c>
      <c r="D45" t="s">
        <v>188</v>
      </c>
      <c r="E45" t="s">
        <v>189</v>
      </c>
      <c r="F45" t="s">
        <v>30</v>
      </c>
      <c r="G45" s="2">
        <v>2</v>
      </c>
      <c r="H45" t="s">
        <v>136</v>
      </c>
      <c r="I45" s="3">
        <v>41.84</v>
      </c>
      <c r="J45" s="3">
        <v>22</v>
      </c>
      <c r="L45" s="3">
        <v>63.84</v>
      </c>
      <c r="M45" s="3">
        <v>127.67</v>
      </c>
      <c r="O45" t="s">
        <v>133</v>
      </c>
    </row>
    <row r="47" spans="1:18" ht="16" x14ac:dyDescent="0.2">
      <c r="A47" s="1" t="s">
        <v>190</v>
      </c>
      <c r="C47" s="1" t="s">
        <v>43</v>
      </c>
    </row>
    <row r="48" spans="1:18" x14ac:dyDescent="0.2">
      <c r="A48" t="s">
        <v>191</v>
      </c>
      <c r="B48" t="s">
        <v>133</v>
      </c>
      <c r="C48" t="s">
        <v>133</v>
      </c>
      <c r="D48" t="s">
        <v>192</v>
      </c>
      <c r="E48" t="s">
        <v>193</v>
      </c>
      <c r="F48" t="s">
        <v>26</v>
      </c>
      <c r="G48" s="2">
        <v>1</v>
      </c>
      <c r="H48" t="s">
        <v>181</v>
      </c>
      <c r="I48" s="3">
        <v>40.58</v>
      </c>
      <c r="J48" s="3">
        <v>48.52</v>
      </c>
      <c r="L48" s="3">
        <v>89.1</v>
      </c>
      <c r="M48" s="3">
        <v>89.1</v>
      </c>
      <c r="O48" t="s">
        <v>133</v>
      </c>
    </row>
    <row r="49" spans="1:18" x14ac:dyDescent="0.2">
      <c r="A49" t="s">
        <v>194</v>
      </c>
      <c r="B49" t="s">
        <v>133</v>
      </c>
      <c r="C49" t="s">
        <v>133</v>
      </c>
      <c r="D49" t="s">
        <v>192</v>
      </c>
      <c r="E49" t="s">
        <v>193</v>
      </c>
      <c r="F49" t="s">
        <v>27</v>
      </c>
      <c r="G49" s="2">
        <v>1</v>
      </c>
      <c r="H49" t="s">
        <v>181</v>
      </c>
      <c r="I49" s="3">
        <v>40.58</v>
      </c>
      <c r="J49" s="3">
        <v>48.52</v>
      </c>
      <c r="L49" s="3">
        <v>89.1</v>
      </c>
      <c r="M49" s="3">
        <v>89.1</v>
      </c>
      <c r="O49" t="s">
        <v>133</v>
      </c>
    </row>
    <row r="50" spans="1:18" x14ac:dyDescent="0.2">
      <c r="A50" t="s">
        <v>195</v>
      </c>
      <c r="B50" t="s">
        <v>133</v>
      </c>
      <c r="C50" t="s">
        <v>133</v>
      </c>
      <c r="D50" t="s">
        <v>192</v>
      </c>
      <c r="E50" t="s">
        <v>193</v>
      </c>
      <c r="F50" t="s">
        <v>28</v>
      </c>
      <c r="G50" s="2">
        <v>2</v>
      </c>
      <c r="H50" t="s">
        <v>181</v>
      </c>
      <c r="I50" s="3">
        <v>40.590000000000003</v>
      </c>
      <c r="J50" s="3">
        <v>48.52</v>
      </c>
      <c r="L50" s="3">
        <v>89.11</v>
      </c>
      <c r="M50" s="3">
        <v>178.21</v>
      </c>
      <c r="O50" t="s">
        <v>133</v>
      </c>
    </row>
    <row r="51" spans="1:18" x14ac:dyDescent="0.2">
      <c r="A51" t="s">
        <v>196</v>
      </c>
      <c r="B51" t="s">
        <v>133</v>
      </c>
      <c r="C51" t="s">
        <v>133</v>
      </c>
      <c r="D51" t="s">
        <v>192</v>
      </c>
      <c r="E51" t="s">
        <v>193</v>
      </c>
      <c r="F51" t="s">
        <v>29</v>
      </c>
      <c r="G51" s="2">
        <v>2</v>
      </c>
      <c r="H51" t="s">
        <v>181</v>
      </c>
      <c r="I51" s="3">
        <v>40.590000000000003</v>
      </c>
      <c r="J51" s="3">
        <v>48.52</v>
      </c>
      <c r="L51" s="3">
        <v>89.11</v>
      </c>
      <c r="M51" s="3">
        <v>178.21</v>
      </c>
      <c r="O51" t="s">
        <v>133</v>
      </c>
    </row>
    <row r="52" spans="1:18" x14ac:dyDescent="0.2">
      <c r="A52" t="s">
        <v>197</v>
      </c>
      <c r="B52" t="s">
        <v>133</v>
      </c>
      <c r="C52" t="s">
        <v>133</v>
      </c>
      <c r="D52" t="s">
        <v>192</v>
      </c>
      <c r="E52" t="s">
        <v>193</v>
      </c>
      <c r="F52" t="s">
        <v>31</v>
      </c>
      <c r="G52" s="2">
        <v>4</v>
      </c>
      <c r="H52" t="s">
        <v>181</v>
      </c>
      <c r="I52" s="3">
        <v>40.590000000000003</v>
      </c>
      <c r="J52" s="3">
        <v>48.52</v>
      </c>
      <c r="L52" s="3">
        <v>89.11</v>
      </c>
      <c r="M52" s="3">
        <v>356.42</v>
      </c>
      <c r="O52" t="s">
        <v>133</v>
      </c>
    </row>
    <row r="53" spans="1:18" x14ac:dyDescent="0.2">
      <c r="A53" t="s">
        <v>198</v>
      </c>
      <c r="B53" t="s">
        <v>133</v>
      </c>
      <c r="C53" t="s">
        <v>133</v>
      </c>
      <c r="D53" t="s">
        <v>192</v>
      </c>
      <c r="E53" t="s">
        <v>193</v>
      </c>
      <c r="F53" t="s">
        <v>32</v>
      </c>
      <c r="G53" s="2">
        <v>4</v>
      </c>
      <c r="H53" t="s">
        <v>181</v>
      </c>
      <c r="I53" s="3">
        <v>40.590000000000003</v>
      </c>
      <c r="J53" s="3">
        <v>48.52</v>
      </c>
      <c r="L53" s="3">
        <v>89.11</v>
      </c>
      <c r="M53" s="3">
        <v>356.42</v>
      </c>
      <c r="O53" t="s">
        <v>133</v>
      </c>
    </row>
    <row r="56" spans="1:18" s="4" customFormat="1" ht="16" x14ac:dyDescent="0.2">
      <c r="A56" s="4" t="s">
        <v>199</v>
      </c>
      <c r="B56" s="4" t="s">
        <v>8</v>
      </c>
      <c r="N56" s="6">
        <v>11399.82</v>
      </c>
    </row>
    <row r="58" spans="1:18" ht="16" x14ac:dyDescent="0.2">
      <c r="A58" s="1" t="s">
        <v>200</v>
      </c>
      <c r="C58" s="1" t="s">
        <v>44</v>
      </c>
    </row>
    <row r="59" spans="1:18" x14ac:dyDescent="0.2">
      <c r="A59" t="s">
        <v>201</v>
      </c>
      <c r="B59" t="s">
        <v>133</v>
      </c>
      <c r="C59" t="s">
        <v>133</v>
      </c>
      <c r="D59" t="s">
        <v>202</v>
      </c>
      <c r="E59" t="s">
        <v>203</v>
      </c>
      <c r="F59" t="s">
        <v>30</v>
      </c>
      <c r="G59" s="2">
        <v>5.4000000953674316</v>
      </c>
      <c r="H59" t="s">
        <v>181</v>
      </c>
      <c r="I59" s="3">
        <v>15.61</v>
      </c>
      <c r="J59" s="3">
        <v>9.74</v>
      </c>
      <c r="L59" s="3">
        <v>25.34</v>
      </c>
      <c r="M59" s="3">
        <v>136.86000000000001</v>
      </c>
      <c r="O59" t="s">
        <v>133</v>
      </c>
      <c r="R59" t="s">
        <v>204</v>
      </c>
    </row>
    <row r="60" spans="1:18" x14ac:dyDescent="0.2">
      <c r="A60" t="s">
        <v>205</v>
      </c>
      <c r="B60" t="s">
        <v>133</v>
      </c>
      <c r="C60" t="s">
        <v>133</v>
      </c>
      <c r="D60" t="s">
        <v>206</v>
      </c>
      <c r="E60" t="s">
        <v>207</v>
      </c>
      <c r="F60" t="s">
        <v>30</v>
      </c>
      <c r="G60" s="2">
        <v>44.550003051757812</v>
      </c>
      <c r="H60" t="s">
        <v>141</v>
      </c>
      <c r="I60" s="3">
        <v>22.79</v>
      </c>
      <c r="J60" s="3">
        <v>24.88</v>
      </c>
      <c r="L60" s="3">
        <v>47.67</v>
      </c>
      <c r="M60" s="3">
        <v>2123.77</v>
      </c>
      <c r="O60" t="s">
        <v>133</v>
      </c>
      <c r="R60" t="s">
        <v>208</v>
      </c>
    </row>
    <row r="61" spans="1:18" x14ac:dyDescent="0.2">
      <c r="A61" t="s">
        <v>209</v>
      </c>
      <c r="B61" t="s">
        <v>133</v>
      </c>
      <c r="C61" t="s">
        <v>133</v>
      </c>
      <c r="D61" t="s">
        <v>210</v>
      </c>
      <c r="E61" t="s">
        <v>211</v>
      </c>
      <c r="F61" t="s">
        <v>30</v>
      </c>
      <c r="G61" s="2">
        <v>44.550003051757812</v>
      </c>
      <c r="H61" t="s">
        <v>141</v>
      </c>
      <c r="I61" s="3">
        <v>5.31</v>
      </c>
      <c r="J61" s="3">
        <v>0.84</v>
      </c>
      <c r="L61" s="3">
        <v>6.14</v>
      </c>
      <c r="M61" s="3">
        <v>273.68</v>
      </c>
      <c r="O61" t="s">
        <v>133</v>
      </c>
    </row>
    <row r="62" spans="1:18" x14ac:dyDescent="0.2">
      <c r="A62" t="s">
        <v>212</v>
      </c>
      <c r="B62" t="s">
        <v>133</v>
      </c>
      <c r="C62" t="s">
        <v>133</v>
      </c>
      <c r="D62" t="s">
        <v>213</v>
      </c>
      <c r="E62" t="s">
        <v>214</v>
      </c>
      <c r="F62" t="s">
        <v>30</v>
      </c>
      <c r="G62" s="2">
        <v>44.550003051757812</v>
      </c>
      <c r="H62" t="s">
        <v>141</v>
      </c>
      <c r="I62" s="3">
        <v>74.930000000000007</v>
      </c>
      <c r="J62" s="3">
        <v>76.78</v>
      </c>
      <c r="L62" s="3">
        <v>151.71</v>
      </c>
      <c r="M62" s="3">
        <v>6758.46</v>
      </c>
      <c r="O62" t="s">
        <v>133</v>
      </c>
      <c r="R62" t="s">
        <v>215</v>
      </c>
    </row>
    <row r="64" spans="1:18" ht="16" x14ac:dyDescent="0.2">
      <c r="A64" s="1" t="s">
        <v>216</v>
      </c>
      <c r="C64" s="1" t="s">
        <v>45</v>
      </c>
    </row>
    <row r="65" spans="1:15" x14ac:dyDescent="0.2">
      <c r="A65" t="s">
        <v>217</v>
      </c>
      <c r="B65" t="s">
        <v>133</v>
      </c>
      <c r="C65" t="s">
        <v>133</v>
      </c>
      <c r="D65" t="s">
        <v>218</v>
      </c>
      <c r="E65" t="s">
        <v>219</v>
      </c>
      <c r="F65" t="s">
        <v>30</v>
      </c>
      <c r="G65" s="2">
        <v>44.550003051757812</v>
      </c>
      <c r="H65" t="s">
        <v>141</v>
      </c>
      <c r="I65" s="3">
        <v>7.8</v>
      </c>
      <c r="J65" s="3">
        <v>3.67</v>
      </c>
      <c r="L65" s="3">
        <v>11.48</v>
      </c>
      <c r="M65" s="3">
        <v>511.38</v>
      </c>
      <c r="O65" t="s">
        <v>133</v>
      </c>
    </row>
    <row r="66" spans="1:15" x14ac:dyDescent="0.2">
      <c r="A66" t="s">
        <v>220</v>
      </c>
      <c r="B66" t="s">
        <v>133</v>
      </c>
      <c r="C66" t="s">
        <v>133</v>
      </c>
      <c r="D66" t="s">
        <v>221</v>
      </c>
      <c r="E66" t="s">
        <v>222</v>
      </c>
      <c r="F66" t="s">
        <v>30</v>
      </c>
      <c r="G66" s="2">
        <v>44.550003051757812</v>
      </c>
      <c r="H66" t="s">
        <v>141</v>
      </c>
      <c r="I66" s="3">
        <v>14.05</v>
      </c>
      <c r="J66" s="3">
        <v>21.77</v>
      </c>
      <c r="L66" s="3">
        <v>35.82</v>
      </c>
      <c r="M66" s="3">
        <v>1595.67</v>
      </c>
      <c r="O66" t="s">
        <v>133</v>
      </c>
    </row>
    <row r="69" spans="1:15" s="4" customFormat="1" ht="16" x14ac:dyDescent="0.2">
      <c r="A69" s="4" t="s">
        <v>223</v>
      </c>
      <c r="B69" s="4" t="s">
        <v>9</v>
      </c>
      <c r="N69" s="6">
        <v>2885.79</v>
      </c>
    </row>
    <row r="71" spans="1:15" ht="16" x14ac:dyDescent="0.2">
      <c r="A71" s="1" t="s">
        <v>224</v>
      </c>
      <c r="C71" s="1" t="s">
        <v>46</v>
      </c>
    </row>
    <row r="72" spans="1:15" x14ac:dyDescent="0.2">
      <c r="A72" t="s">
        <v>225</v>
      </c>
      <c r="B72" t="s">
        <v>133</v>
      </c>
      <c r="C72" t="s">
        <v>133</v>
      </c>
      <c r="D72" t="s">
        <v>226</v>
      </c>
      <c r="E72" t="s">
        <v>227</v>
      </c>
      <c r="F72" t="s">
        <v>30</v>
      </c>
      <c r="G72" s="2">
        <v>23.760000228881836</v>
      </c>
      <c r="H72" t="s">
        <v>141</v>
      </c>
      <c r="I72" s="3">
        <v>75.87</v>
      </c>
      <c r="J72" s="3">
        <v>45.58</v>
      </c>
      <c r="L72" s="3">
        <v>121.46</v>
      </c>
      <c r="M72" s="3">
        <v>2885.79</v>
      </c>
      <c r="O72" t="s">
        <v>133</v>
      </c>
    </row>
    <row r="75" spans="1:15" s="4" customFormat="1" ht="16" x14ac:dyDescent="0.2">
      <c r="A75" s="4" t="s">
        <v>228</v>
      </c>
      <c r="B75" s="4" t="s">
        <v>10</v>
      </c>
      <c r="N75" s="6">
        <v>8934.4599999999991</v>
      </c>
    </row>
    <row r="77" spans="1:15" ht="16" x14ac:dyDescent="0.2">
      <c r="A77" s="1" t="s">
        <v>229</v>
      </c>
      <c r="C77" s="1" t="s">
        <v>47</v>
      </c>
    </row>
    <row r="78" spans="1:15" x14ac:dyDescent="0.2">
      <c r="A78" t="s">
        <v>230</v>
      </c>
      <c r="B78" t="s">
        <v>133</v>
      </c>
      <c r="C78" t="s">
        <v>133</v>
      </c>
      <c r="D78" t="s">
        <v>231</v>
      </c>
      <c r="E78" t="s">
        <v>232</v>
      </c>
      <c r="F78" t="s">
        <v>30</v>
      </c>
      <c r="G78" s="2">
        <v>30</v>
      </c>
      <c r="H78" t="s">
        <v>141</v>
      </c>
      <c r="I78" s="3">
        <v>24.81</v>
      </c>
      <c r="J78" s="3">
        <v>6.44</v>
      </c>
      <c r="L78" s="3">
        <v>31.24</v>
      </c>
      <c r="M78" s="3">
        <v>937.24</v>
      </c>
      <c r="O78" t="s">
        <v>133</v>
      </c>
    </row>
    <row r="79" spans="1:15" x14ac:dyDescent="0.2">
      <c r="A79" t="s">
        <v>233</v>
      </c>
      <c r="B79" t="s">
        <v>133</v>
      </c>
      <c r="C79" t="s">
        <v>133</v>
      </c>
      <c r="D79" t="s">
        <v>234</v>
      </c>
      <c r="E79" t="s">
        <v>235</v>
      </c>
      <c r="F79" t="s">
        <v>30</v>
      </c>
      <c r="G79" s="2">
        <v>30</v>
      </c>
      <c r="H79" t="s">
        <v>141</v>
      </c>
      <c r="I79" s="3">
        <v>28.35</v>
      </c>
      <c r="J79" s="3">
        <v>39.270000000000003</v>
      </c>
      <c r="L79" s="3">
        <v>67.62</v>
      </c>
      <c r="M79" s="3">
        <v>2028.6</v>
      </c>
      <c r="O79" t="s">
        <v>133</v>
      </c>
    </row>
    <row r="80" spans="1:15" x14ac:dyDescent="0.2">
      <c r="A80" t="s">
        <v>236</v>
      </c>
      <c r="B80" t="s">
        <v>133</v>
      </c>
      <c r="C80" t="s">
        <v>133</v>
      </c>
      <c r="D80" t="s">
        <v>237</v>
      </c>
      <c r="E80" t="s">
        <v>173</v>
      </c>
      <c r="F80" t="s">
        <v>30</v>
      </c>
      <c r="G80" s="2">
        <v>30</v>
      </c>
      <c r="H80" t="s">
        <v>141</v>
      </c>
      <c r="I80" s="3">
        <v>14.88</v>
      </c>
      <c r="J80" s="3">
        <v>12.54</v>
      </c>
      <c r="L80" s="3">
        <v>27.42</v>
      </c>
      <c r="M80" s="3">
        <v>822.71</v>
      </c>
      <c r="O80" t="s">
        <v>133</v>
      </c>
    </row>
    <row r="82" spans="1:18" ht="16" x14ac:dyDescent="0.2">
      <c r="A82" s="1" t="s">
        <v>238</v>
      </c>
      <c r="C82" s="1" t="s">
        <v>48</v>
      </c>
    </row>
    <row r="83" spans="1:18" x14ac:dyDescent="0.2">
      <c r="A83" t="s">
        <v>239</v>
      </c>
      <c r="B83" t="s">
        <v>133</v>
      </c>
      <c r="C83" t="s">
        <v>133</v>
      </c>
      <c r="D83" t="s">
        <v>240</v>
      </c>
      <c r="E83" t="s">
        <v>241</v>
      </c>
      <c r="F83" t="s">
        <v>30</v>
      </c>
      <c r="G83" s="2">
        <v>30</v>
      </c>
      <c r="H83" t="s">
        <v>141</v>
      </c>
      <c r="I83" s="3">
        <v>3.43</v>
      </c>
      <c r="J83" s="3">
        <v>1.1000000000000001</v>
      </c>
      <c r="L83" s="3">
        <v>4.53</v>
      </c>
      <c r="M83" s="3">
        <v>136.02000000000001</v>
      </c>
      <c r="O83" t="s">
        <v>133</v>
      </c>
    </row>
    <row r="84" spans="1:18" x14ac:dyDescent="0.2">
      <c r="A84" t="s">
        <v>242</v>
      </c>
      <c r="B84" t="s">
        <v>133</v>
      </c>
      <c r="C84" t="s">
        <v>133</v>
      </c>
      <c r="D84" t="s">
        <v>243</v>
      </c>
      <c r="E84" t="s">
        <v>244</v>
      </c>
      <c r="F84" t="s">
        <v>30</v>
      </c>
      <c r="G84" s="2">
        <v>30</v>
      </c>
      <c r="H84" t="s">
        <v>141</v>
      </c>
      <c r="I84" s="3">
        <v>14.05</v>
      </c>
      <c r="J84" s="3">
        <v>46.1</v>
      </c>
      <c r="L84" s="3">
        <v>60.15</v>
      </c>
      <c r="M84" s="3">
        <v>1804.48</v>
      </c>
      <c r="O84" t="s">
        <v>133</v>
      </c>
    </row>
    <row r="85" spans="1:18" x14ac:dyDescent="0.2">
      <c r="A85" t="s">
        <v>245</v>
      </c>
      <c r="B85" t="s">
        <v>133</v>
      </c>
      <c r="C85" t="s">
        <v>133</v>
      </c>
      <c r="D85" t="s">
        <v>246</v>
      </c>
      <c r="E85" t="s">
        <v>247</v>
      </c>
      <c r="F85" t="s">
        <v>30</v>
      </c>
      <c r="G85" s="2">
        <v>30</v>
      </c>
      <c r="H85" t="s">
        <v>141</v>
      </c>
      <c r="I85" s="3">
        <v>3.43</v>
      </c>
      <c r="J85" s="3">
        <v>3.3</v>
      </c>
      <c r="L85" s="3">
        <v>6.73</v>
      </c>
      <c r="M85" s="3">
        <v>202.02</v>
      </c>
      <c r="O85" t="s">
        <v>133</v>
      </c>
    </row>
    <row r="87" spans="1:18" ht="16" x14ac:dyDescent="0.2">
      <c r="A87" s="1" t="s">
        <v>248</v>
      </c>
      <c r="C87" s="1" t="s">
        <v>49</v>
      </c>
    </row>
    <row r="88" spans="1:18" x14ac:dyDescent="0.2">
      <c r="A88" t="s">
        <v>249</v>
      </c>
      <c r="B88" t="s">
        <v>133</v>
      </c>
      <c r="C88" t="s">
        <v>133</v>
      </c>
      <c r="D88" t="s">
        <v>250</v>
      </c>
      <c r="E88" t="s">
        <v>251</v>
      </c>
      <c r="F88" t="s">
        <v>30</v>
      </c>
      <c r="G88" s="2">
        <v>30</v>
      </c>
      <c r="H88" t="s">
        <v>141</v>
      </c>
      <c r="I88" s="3">
        <v>46.83</v>
      </c>
      <c r="J88" s="3">
        <v>33</v>
      </c>
      <c r="L88" s="3">
        <v>79.83</v>
      </c>
      <c r="M88" s="3">
        <v>2394.84</v>
      </c>
      <c r="O88" t="s">
        <v>133</v>
      </c>
    </row>
    <row r="90" spans="1:18" ht="16" x14ac:dyDescent="0.2">
      <c r="A90" s="1" t="s">
        <v>252</v>
      </c>
      <c r="C90" s="1" t="s">
        <v>50</v>
      </c>
    </row>
    <row r="91" spans="1:18" x14ac:dyDescent="0.2">
      <c r="A91" t="s">
        <v>253</v>
      </c>
      <c r="B91" t="s">
        <v>133</v>
      </c>
      <c r="C91" t="s">
        <v>133</v>
      </c>
      <c r="D91" t="s">
        <v>254</v>
      </c>
      <c r="E91" t="s">
        <v>255</v>
      </c>
      <c r="F91" t="s">
        <v>30</v>
      </c>
      <c r="G91" s="2">
        <v>6</v>
      </c>
      <c r="H91" t="s">
        <v>181</v>
      </c>
      <c r="I91" s="3">
        <v>12.49</v>
      </c>
      <c r="J91" s="3">
        <v>16.170000000000002</v>
      </c>
      <c r="L91" s="3">
        <v>28.66</v>
      </c>
      <c r="M91" s="3">
        <v>171.95</v>
      </c>
      <c r="O91" t="s">
        <v>133</v>
      </c>
    </row>
    <row r="93" spans="1:18" ht="16" x14ac:dyDescent="0.2">
      <c r="A93" s="1" t="s">
        <v>256</v>
      </c>
      <c r="C93" s="1" t="s">
        <v>51</v>
      </c>
    </row>
    <row r="94" spans="1:18" x14ac:dyDescent="0.2">
      <c r="A94" t="s">
        <v>257</v>
      </c>
      <c r="B94" t="s">
        <v>133</v>
      </c>
      <c r="C94" t="s">
        <v>133</v>
      </c>
      <c r="D94" t="s">
        <v>258</v>
      </c>
      <c r="E94" t="s">
        <v>259</v>
      </c>
      <c r="F94" t="s">
        <v>30</v>
      </c>
      <c r="G94" s="2">
        <v>16.5</v>
      </c>
      <c r="H94" t="s">
        <v>181</v>
      </c>
      <c r="I94" s="3">
        <v>14.36</v>
      </c>
      <c r="J94" s="3">
        <v>12.1</v>
      </c>
      <c r="L94" s="3">
        <v>26.46</v>
      </c>
      <c r="M94" s="3">
        <v>436.6</v>
      </c>
      <c r="O94" t="s">
        <v>133</v>
      </c>
      <c r="R94" t="s">
        <v>260</v>
      </c>
    </row>
    <row r="97" spans="1:15" s="4" customFormat="1" ht="16" x14ac:dyDescent="0.2">
      <c r="A97" s="4" t="s">
        <v>261</v>
      </c>
      <c r="B97" s="4" t="s">
        <v>11</v>
      </c>
      <c r="N97" s="6">
        <v>559.77</v>
      </c>
    </row>
    <row r="99" spans="1:15" ht="16" x14ac:dyDescent="0.2">
      <c r="A99" s="1" t="s">
        <v>262</v>
      </c>
      <c r="C99" s="1" t="s">
        <v>52</v>
      </c>
    </row>
    <row r="100" spans="1:15" x14ac:dyDescent="0.2">
      <c r="A100" t="s">
        <v>263</v>
      </c>
      <c r="B100" t="s">
        <v>133</v>
      </c>
      <c r="C100" t="s">
        <v>133</v>
      </c>
      <c r="D100" t="s">
        <v>264</v>
      </c>
      <c r="E100" t="s">
        <v>219</v>
      </c>
      <c r="F100" t="s">
        <v>30</v>
      </c>
      <c r="G100" s="2">
        <v>30</v>
      </c>
      <c r="H100" t="s">
        <v>141</v>
      </c>
      <c r="I100" s="3">
        <v>14.99</v>
      </c>
      <c r="J100" s="3">
        <v>3.67</v>
      </c>
      <c r="L100" s="3">
        <v>18.66</v>
      </c>
      <c r="M100" s="3">
        <v>559.77</v>
      </c>
      <c r="O100" t="s">
        <v>133</v>
      </c>
    </row>
    <row r="103" spans="1:15" s="4" customFormat="1" ht="16" x14ac:dyDescent="0.2">
      <c r="A103" s="4" t="s">
        <v>265</v>
      </c>
      <c r="B103" s="4" t="s">
        <v>12</v>
      </c>
      <c r="N103" s="6">
        <v>18157.38</v>
      </c>
    </row>
    <row r="105" spans="1:15" ht="16" x14ac:dyDescent="0.2">
      <c r="A105" s="1" t="s">
        <v>266</v>
      </c>
      <c r="C105" s="1" t="s">
        <v>53</v>
      </c>
    </row>
    <row r="106" spans="1:15" x14ac:dyDescent="0.2">
      <c r="A106" t="s">
        <v>267</v>
      </c>
      <c r="B106" t="s">
        <v>133</v>
      </c>
      <c r="C106" t="s">
        <v>133</v>
      </c>
      <c r="D106" t="s">
        <v>268</v>
      </c>
      <c r="E106" t="s">
        <v>269</v>
      </c>
      <c r="F106" t="s">
        <v>26</v>
      </c>
      <c r="G106" s="2">
        <v>1</v>
      </c>
      <c r="H106" t="s">
        <v>136</v>
      </c>
      <c r="I106" s="3">
        <v>248.06</v>
      </c>
      <c r="J106" s="3">
        <v>737</v>
      </c>
      <c r="L106" s="3">
        <v>985.06</v>
      </c>
      <c r="M106" s="3">
        <v>985.06</v>
      </c>
      <c r="O106" t="s">
        <v>133</v>
      </c>
    </row>
    <row r="107" spans="1:15" x14ac:dyDescent="0.2">
      <c r="A107" t="s">
        <v>270</v>
      </c>
      <c r="B107" t="s">
        <v>133</v>
      </c>
      <c r="C107" t="s">
        <v>133</v>
      </c>
      <c r="D107" t="s">
        <v>268</v>
      </c>
      <c r="E107" t="s">
        <v>269</v>
      </c>
      <c r="F107" t="s">
        <v>27</v>
      </c>
      <c r="G107" s="2">
        <v>1</v>
      </c>
      <c r="H107" t="s">
        <v>136</v>
      </c>
      <c r="I107" s="3">
        <v>248.06</v>
      </c>
      <c r="J107" s="3">
        <v>737</v>
      </c>
      <c r="L107" s="3">
        <v>985.06</v>
      </c>
      <c r="M107" s="3">
        <v>985.06</v>
      </c>
      <c r="O107" t="s">
        <v>133</v>
      </c>
    </row>
    <row r="108" spans="1:15" x14ac:dyDescent="0.2">
      <c r="A108" t="s">
        <v>271</v>
      </c>
      <c r="B108" t="s">
        <v>133</v>
      </c>
      <c r="C108" t="s">
        <v>133</v>
      </c>
      <c r="D108" t="s">
        <v>272</v>
      </c>
      <c r="E108" t="s">
        <v>273</v>
      </c>
      <c r="F108" t="s">
        <v>28</v>
      </c>
      <c r="G108" s="2">
        <v>1</v>
      </c>
      <c r="H108" t="s">
        <v>136</v>
      </c>
      <c r="I108" s="3">
        <v>265.77999999999997</v>
      </c>
      <c r="J108" s="3">
        <v>957</v>
      </c>
      <c r="L108" s="3">
        <v>1222.78</v>
      </c>
      <c r="M108" s="3">
        <v>1222.78</v>
      </c>
      <c r="O108" t="s">
        <v>133</v>
      </c>
    </row>
    <row r="109" spans="1:15" x14ac:dyDescent="0.2">
      <c r="A109" t="s">
        <v>274</v>
      </c>
      <c r="B109" t="s">
        <v>133</v>
      </c>
      <c r="C109" t="s">
        <v>133</v>
      </c>
      <c r="D109" t="s">
        <v>272</v>
      </c>
      <c r="E109" t="s">
        <v>273</v>
      </c>
      <c r="F109" t="s">
        <v>29</v>
      </c>
      <c r="G109" s="2">
        <v>1</v>
      </c>
      <c r="H109" t="s">
        <v>136</v>
      </c>
      <c r="I109" s="3">
        <v>265.77999999999997</v>
      </c>
      <c r="J109" s="3">
        <v>957</v>
      </c>
      <c r="L109" s="3">
        <v>1222.78</v>
      </c>
      <c r="M109" s="3">
        <v>1222.78</v>
      </c>
      <c r="O109" t="s">
        <v>133</v>
      </c>
    </row>
    <row r="110" spans="1:15" x14ac:dyDescent="0.2">
      <c r="A110" t="s">
        <v>275</v>
      </c>
      <c r="B110" t="s">
        <v>133</v>
      </c>
      <c r="C110" t="s">
        <v>133</v>
      </c>
      <c r="D110" t="s">
        <v>276</v>
      </c>
      <c r="E110" t="s">
        <v>277</v>
      </c>
      <c r="F110" t="s">
        <v>31</v>
      </c>
      <c r="G110" s="2">
        <v>1</v>
      </c>
      <c r="H110" t="s">
        <v>136</v>
      </c>
      <c r="I110" s="3">
        <v>637.88</v>
      </c>
      <c r="J110" s="3">
        <v>2541</v>
      </c>
      <c r="L110" s="3">
        <v>3178.88</v>
      </c>
      <c r="M110" s="3">
        <v>3178.88</v>
      </c>
      <c r="O110" t="s">
        <v>133</v>
      </c>
    </row>
    <row r="111" spans="1:15" x14ac:dyDescent="0.2">
      <c r="A111" t="s">
        <v>278</v>
      </c>
      <c r="B111" t="s">
        <v>133</v>
      </c>
      <c r="C111" t="s">
        <v>133</v>
      </c>
      <c r="D111" t="s">
        <v>272</v>
      </c>
      <c r="E111" t="s">
        <v>273</v>
      </c>
      <c r="F111" t="s">
        <v>31</v>
      </c>
      <c r="G111" s="2">
        <v>1</v>
      </c>
      <c r="H111" t="s">
        <v>136</v>
      </c>
      <c r="I111" s="3">
        <v>265.77999999999997</v>
      </c>
      <c r="J111" s="3">
        <v>957</v>
      </c>
      <c r="L111" s="3">
        <v>1222.78</v>
      </c>
      <c r="M111" s="3">
        <v>1222.78</v>
      </c>
      <c r="O111" t="s">
        <v>133</v>
      </c>
    </row>
    <row r="112" spans="1:15" x14ac:dyDescent="0.2">
      <c r="A112" t="s">
        <v>279</v>
      </c>
      <c r="B112" t="s">
        <v>133</v>
      </c>
      <c r="C112" t="s">
        <v>133</v>
      </c>
      <c r="D112" t="s">
        <v>280</v>
      </c>
      <c r="E112" t="s">
        <v>281</v>
      </c>
      <c r="F112" t="s">
        <v>31</v>
      </c>
      <c r="G112" s="2">
        <v>1</v>
      </c>
      <c r="H112" t="s">
        <v>136</v>
      </c>
      <c r="I112" s="3">
        <v>354.38</v>
      </c>
      <c r="J112" s="3">
        <v>1210</v>
      </c>
      <c r="L112" s="3">
        <v>1564.38</v>
      </c>
      <c r="M112" s="3">
        <v>1564.38</v>
      </c>
      <c r="O112" t="s">
        <v>133</v>
      </c>
    </row>
    <row r="113" spans="1:15" x14ac:dyDescent="0.2">
      <c r="A113" t="s">
        <v>282</v>
      </c>
      <c r="B113" t="s">
        <v>133</v>
      </c>
      <c r="C113" t="s">
        <v>133</v>
      </c>
      <c r="D113" t="s">
        <v>276</v>
      </c>
      <c r="E113" t="s">
        <v>277</v>
      </c>
      <c r="F113" t="s">
        <v>32</v>
      </c>
      <c r="G113" s="2">
        <v>1</v>
      </c>
      <c r="H113" t="s">
        <v>136</v>
      </c>
      <c r="I113" s="3">
        <v>637.88</v>
      </c>
      <c r="J113" s="3">
        <v>2541</v>
      </c>
      <c r="L113" s="3">
        <v>3178.88</v>
      </c>
      <c r="M113" s="3">
        <v>3178.88</v>
      </c>
      <c r="O113" t="s">
        <v>133</v>
      </c>
    </row>
    <row r="114" spans="1:15" x14ac:dyDescent="0.2">
      <c r="A114" t="s">
        <v>283</v>
      </c>
      <c r="B114" t="s">
        <v>133</v>
      </c>
      <c r="C114" t="s">
        <v>133</v>
      </c>
      <c r="D114" t="s">
        <v>272</v>
      </c>
      <c r="E114" t="s">
        <v>273</v>
      </c>
      <c r="F114" t="s">
        <v>32</v>
      </c>
      <c r="G114" s="2">
        <v>1</v>
      </c>
      <c r="H114" t="s">
        <v>136</v>
      </c>
      <c r="I114" s="3">
        <v>265.77999999999997</v>
      </c>
      <c r="J114" s="3">
        <v>957</v>
      </c>
      <c r="L114" s="3">
        <v>1222.78</v>
      </c>
      <c r="M114" s="3">
        <v>1222.78</v>
      </c>
      <c r="O114" t="s">
        <v>133</v>
      </c>
    </row>
    <row r="115" spans="1:15" x14ac:dyDescent="0.2">
      <c r="A115" t="s">
        <v>284</v>
      </c>
      <c r="B115" t="s">
        <v>133</v>
      </c>
      <c r="C115" t="s">
        <v>133</v>
      </c>
      <c r="D115" t="s">
        <v>280</v>
      </c>
      <c r="E115" t="s">
        <v>281</v>
      </c>
      <c r="F115" t="s">
        <v>32</v>
      </c>
      <c r="G115" s="2">
        <v>1</v>
      </c>
      <c r="H115" t="s">
        <v>136</v>
      </c>
      <c r="I115" s="3">
        <v>354.38</v>
      </c>
      <c r="J115" s="3">
        <v>1210</v>
      </c>
      <c r="L115" s="3">
        <v>1564.38</v>
      </c>
      <c r="M115" s="3">
        <v>1564.38</v>
      </c>
      <c r="O115" t="s">
        <v>133</v>
      </c>
    </row>
    <row r="117" spans="1:15" ht="16" x14ac:dyDescent="0.2">
      <c r="A117" s="1" t="s">
        <v>285</v>
      </c>
      <c r="C117" s="1" t="s">
        <v>54</v>
      </c>
    </row>
    <row r="118" spans="1:15" x14ac:dyDescent="0.2">
      <c r="A118" t="s">
        <v>286</v>
      </c>
      <c r="B118" t="s">
        <v>133</v>
      </c>
      <c r="C118" t="s">
        <v>133</v>
      </c>
      <c r="D118" t="s">
        <v>287</v>
      </c>
      <c r="E118" t="s">
        <v>288</v>
      </c>
      <c r="F118" t="s">
        <v>26</v>
      </c>
      <c r="G118" s="2">
        <v>1</v>
      </c>
      <c r="H118" t="s">
        <v>181</v>
      </c>
      <c r="I118" s="3">
        <v>28.35</v>
      </c>
      <c r="J118" s="3">
        <v>14.52</v>
      </c>
      <c r="L118" s="3">
        <v>42.87</v>
      </c>
      <c r="M118" s="3">
        <v>42.87</v>
      </c>
      <c r="O118" t="s">
        <v>133</v>
      </c>
    </row>
    <row r="119" spans="1:15" x14ac:dyDescent="0.2">
      <c r="A119" t="s">
        <v>289</v>
      </c>
      <c r="B119" t="s">
        <v>133</v>
      </c>
      <c r="C119" t="s">
        <v>133</v>
      </c>
      <c r="D119" t="s">
        <v>287</v>
      </c>
      <c r="E119" t="s">
        <v>288</v>
      </c>
      <c r="F119" t="s">
        <v>27</v>
      </c>
      <c r="G119" s="2">
        <v>1</v>
      </c>
      <c r="H119" t="s">
        <v>181</v>
      </c>
      <c r="I119" s="3">
        <v>28.35</v>
      </c>
      <c r="J119" s="3">
        <v>14.52</v>
      </c>
      <c r="L119" s="3">
        <v>42.87</v>
      </c>
      <c r="M119" s="3">
        <v>42.87</v>
      </c>
      <c r="O119" t="s">
        <v>133</v>
      </c>
    </row>
    <row r="120" spans="1:15" x14ac:dyDescent="0.2">
      <c r="A120" t="s">
        <v>290</v>
      </c>
      <c r="B120" t="s">
        <v>133</v>
      </c>
      <c r="C120" t="s">
        <v>133</v>
      </c>
      <c r="D120" t="s">
        <v>287</v>
      </c>
      <c r="E120" t="s">
        <v>288</v>
      </c>
      <c r="F120" t="s">
        <v>28</v>
      </c>
      <c r="G120" s="2">
        <v>1</v>
      </c>
      <c r="H120" t="s">
        <v>181</v>
      </c>
      <c r="I120" s="3">
        <v>28.35</v>
      </c>
      <c r="J120" s="3">
        <v>14.52</v>
      </c>
      <c r="L120" s="3">
        <v>42.87</v>
      </c>
      <c r="M120" s="3">
        <v>42.87</v>
      </c>
      <c r="O120" t="s">
        <v>133</v>
      </c>
    </row>
    <row r="121" spans="1:15" x14ac:dyDescent="0.2">
      <c r="A121" t="s">
        <v>291</v>
      </c>
      <c r="B121" t="s">
        <v>133</v>
      </c>
      <c r="C121" t="s">
        <v>133</v>
      </c>
      <c r="D121" t="s">
        <v>287</v>
      </c>
      <c r="E121" t="s">
        <v>288</v>
      </c>
      <c r="F121" t="s">
        <v>29</v>
      </c>
      <c r="G121" s="2">
        <v>1</v>
      </c>
      <c r="H121" t="s">
        <v>181</v>
      </c>
      <c r="I121" s="3">
        <v>28.35</v>
      </c>
      <c r="J121" s="3">
        <v>14.52</v>
      </c>
      <c r="L121" s="3">
        <v>42.87</v>
      </c>
      <c r="M121" s="3">
        <v>42.87</v>
      </c>
      <c r="O121" t="s">
        <v>133</v>
      </c>
    </row>
    <row r="122" spans="1:15" x14ac:dyDescent="0.2">
      <c r="A122" t="s">
        <v>292</v>
      </c>
      <c r="B122" t="s">
        <v>133</v>
      </c>
      <c r="C122" t="s">
        <v>133</v>
      </c>
      <c r="D122" t="s">
        <v>287</v>
      </c>
      <c r="E122" t="s">
        <v>288</v>
      </c>
      <c r="F122" t="s">
        <v>31</v>
      </c>
      <c r="G122" s="2">
        <v>1</v>
      </c>
      <c r="H122" t="s">
        <v>181</v>
      </c>
      <c r="I122" s="3">
        <v>28.35</v>
      </c>
      <c r="J122" s="3">
        <v>14.52</v>
      </c>
      <c r="L122" s="3">
        <v>42.87</v>
      </c>
      <c r="M122" s="3">
        <v>42.87</v>
      </c>
      <c r="O122" t="s">
        <v>133</v>
      </c>
    </row>
    <row r="123" spans="1:15" x14ac:dyDescent="0.2">
      <c r="A123" t="s">
        <v>293</v>
      </c>
      <c r="B123" t="s">
        <v>133</v>
      </c>
      <c r="C123" t="s">
        <v>133</v>
      </c>
      <c r="D123" t="s">
        <v>287</v>
      </c>
      <c r="E123" t="s">
        <v>288</v>
      </c>
      <c r="F123" t="s">
        <v>32</v>
      </c>
      <c r="G123" s="2">
        <v>1</v>
      </c>
      <c r="H123" t="s">
        <v>181</v>
      </c>
      <c r="I123" s="3">
        <v>28.35</v>
      </c>
      <c r="J123" s="3">
        <v>14.52</v>
      </c>
      <c r="L123" s="3">
        <v>42.87</v>
      </c>
      <c r="M123" s="3">
        <v>42.87</v>
      </c>
      <c r="O123" t="s">
        <v>133</v>
      </c>
    </row>
    <row r="125" spans="1:15" ht="16" x14ac:dyDescent="0.2">
      <c r="A125" s="1" t="s">
        <v>294</v>
      </c>
      <c r="C125" s="1" t="s">
        <v>55</v>
      </c>
    </row>
    <row r="126" spans="1:15" x14ac:dyDescent="0.2">
      <c r="A126" t="s">
        <v>295</v>
      </c>
      <c r="B126" t="s">
        <v>133</v>
      </c>
      <c r="C126" t="s">
        <v>133</v>
      </c>
      <c r="D126" t="s">
        <v>296</v>
      </c>
      <c r="E126" t="s">
        <v>297</v>
      </c>
      <c r="F126" t="s">
        <v>26</v>
      </c>
      <c r="G126" s="2">
        <v>4</v>
      </c>
      <c r="H126" t="s">
        <v>181</v>
      </c>
      <c r="I126" s="3">
        <v>15.3</v>
      </c>
      <c r="J126" s="3">
        <v>7.43</v>
      </c>
      <c r="L126" s="3">
        <v>22.72</v>
      </c>
      <c r="M126" s="3">
        <v>90.89</v>
      </c>
      <c r="O126" t="s">
        <v>133</v>
      </c>
    </row>
    <row r="127" spans="1:15" x14ac:dyDescent="0.2">
      <c r="A127" t="s">
        <v>298</v>
      </c>
      <c r="B127" t="s">
        <v>133</v>
      </c>
      <c r="C127" t="s">
        <v>133</v>
      </c>
      <c r="D127" t="s">
        <v>299</v>
      </c>
      <c r="E127" t="s">
        <v>300</v>
      </c>
      <c r="F127" t="s">
        <v>26</v>
      </c>
      <c r="G127" s="2">
        <v>1</v>
      </c>
      <c r="H127" t="s">
        <v>181</v>
      </c>
      <c r="I127" s="3">
        <v>6.24</v>
      </c>
      <c r="J127" s="3">
        <v>6.92</v>
      </c>
      <c r="L127" s="3">
        <v>13.16</v>
      </c>
      <c r="M127" s="3">
        <v>13.16</v>
      </c>
      <c r="O127" t="s">
        <v>133</v>
      </c>
    </row>
    <row r="128" spans="1:15" x14ac:dyDescent="0.2">
      <c r="A128" t="s">
        <v>301</v>
      </c>
      <c r="B128" t="s">
        <v>133</v>
      </c>
      <c r="C128" t="s">
        <v>133</v>
      </c>
      <c r="D128" t="s">
        <v>302</v>
      </c>
      <c r="E128" t="s">
        <v>303</v>
      </c>
      <c r="F128" t="s">
        <v>26</v>
      </c>
      <c r="G128" s="2">
        <v>1</v>
      </c>
      <c r="H128" t="s">
        <v>136</v>
      </c>
      <c r="I128" s="3">
        <v>3.12</v>
      </c>
      <c r="J128" s="3">
        <v>0.77</v>
      </c>
      <c r="L128" s="3">
        <v>3.89</v>
      </c>
      <c r="M128" s="3">
        <v>3.89</v>
      </c>
      <c r="O128" t="s">
        <v>133</v>
      </c>
    </row>
    <row r="129" spans="1:15" x14ac:dyDescent="0.2">
      <c r="A129" t="s">
        <v>304</v>
      </c>
      <c r="B129" t="s">
        <v>133</v>
      </c>
      <c r="C129" t="s">
        <v>133</v>
      </c>
      <c r="D129" t="s">
        <v>296</v>
      </c>
      <c r="E129" t="s">
        <v>297</v>
      </c>
      <c r="F129" t="s">
        <v>27</v>
      </c>
      <c r="G129" s="2">
        <v>4</v>
      </c>
      <c r="H129" t="s">
        <v>181</v>
      </c>
      <c r="I129" s="3">
        <v>15.3</v>
      </c>
      <c r="J129" s="3">
        <v>7.43</v>
      </c>
      <c r="L129" s="3">
        <v>22.72</v>
      </c>
      <c r="M129" s="3">
        <v>90.89</v>
      </c>
      <c r="O129" t="s">
        <v>133</v>
      </c>
    </row>
    <row r="130" spans="1:15" x14ac:dyDescent="0.2">
      <c r="A130" t="s">
        <v>305</v>
      </c>
      <c r="B130" t="s">
        <v>133</v>
      </c>
      <c r="C130" t="s">
        <v>133</v>
      </c>
      <c r="D130" t="s">
        <v>299</v>
      </c>
      <c r="E130" t="s">
        <v>300</v>
      </c>
      <c r="F130" t="s">
        <v>27</v>
      </c>
      <c r="G130" s="2">
        <v>1</v>
      </c>
      <c r="H130" t="s">
        <v>181</v>
      </c>
      <c r="I130" s="3">
        <v>6.24</v>
      </c>
      <c r="J130" s="3">
        <v>6.92</v>
      </c>
      <c r="L130" s="3">
        <v>13.16</v>
      </c>
      <c r="M130" s="3">
        <v>13.16</v>
      </c>
      <c r="O130" t="s">
        <v>133</v>
      </c>
    </row>
    <row r="131" spans="1:15" x14ac:dyDescent="0.2">
      <c r="A131" t="s">
        <v>306</v>
      </c>
      <c r="B131" t="s">
        <v>133</v>
      </c>
      <c r="C131" t="s">
        <v>133</v>
      </c>
      <c r="D131" t="s">
        <v>302</v>
      </c>
      <c r="E131" t="s">
        <v>303</v>
      </c>
      <c r="F131" t="s">
        <v>27</v>
      </c>
      <c r="G131" s="2">
        <v>1</v>
      </c>
      <c r="H131" t="s">
        <v>136</v>
      </c>
      <c r="I131" s="3">
        <v>3.12</v>
      </c>
      <c r="J131" s="3">
        <v>0.77</v>
      </c>
      <c r="L131" s="3">
        <v>3.89</v>
      </c>
      <c r="M131" s="3">
        <v>3.89</v>
      </c>
      <c r="O131" t="s">
        <v>133</v>
      </c>
    </row>
    <row r="132" spans="1:15" x14ac:dyDescent="0.2">
      <c r="A132" t="s">
        <v>307</v>
      </c>
      <c r="B132" t="s">
        <v>133</v>
      </c>
      <c r="C132" t="s">
        <v>133</v>
      </c>
      <c r="D132" t="s">
        <v>296</v>
      </c>
      <c r="E132" t="s">
        <v>297</v>
      </c>
      <c r="F132" t="s">
        <v>28</v>
      </c>
      <c r="G132" s="2">
        <v>6</v>
      </c>
      <c r="H132" t="s">
        <v>181</v>
      </c>
      <c r="I132" s="3">
        <v>15.3</v>
      </c>
      <c r="J132" s="3">
        <v>7.43</v>
      </c>
      <c r="L132" s="3">
        <v>22.72</v>
      </c>
      <c r="M132" s="3">
        <v>136.33000000000001</v>
      </c>
      <c r="O132" t="s">
        <v>133</v>
      </c>
    </row>
    <row r="133" spans="1:15" x14ac:dyDescent="0.2">
      <c r="A133" t="s">
        <v>308</v>
      </c>
      <c r="B133" t="s">
        <v>133</v>
      </c>
      <c r="C133" t="s">
        <v>133</v>
      </c>
      <c r="D133" t="s">
        <v>299</v>
      </c>
      <c r="E133" t="s">
        <v>300</v>
      </c>
      <c r="F133" t="s">
        <v>28</v>
      </c>
      <c r="G133" s="2">
        <v>1</v>
      </c>
      <c r="H133" t="s">
        <v>181</v>
      </c>
      <c r="I133" s="3">
        <v>6.24</v>
      </c>
      <c r="J133" s="3">
        <v>6.92</v>
      </c>
      <c r="L133" s="3">
        <v>13.16</v>
      </c>
      <c r="M133" s="3">
        <v>13.16</v>
      </c>
      <c r="O133" t="s">
        <v>133</v>
      </c>
    </row>
    <row r="134" spans="1:15" x14ac:dyDescent="0.2">
      <c r="A134" t="s">
        <v>309</v>
      </c>
      <c r="B134" t="s">
        <v>133</v>
      </c>
      <c r="C134" t="s">
        <v>133</v>
      </c>
      <c r="D134" t="s">
        <v>302</v>
      </c>
      <c r="E134" t="s">
        <v>303</v>
      </c>
      <c r="F134" t="s">
        <v>28</v>
      </c>
      <c r="G134" s="2">
        <v>1</v>
      </c>
      <c r="H134" t="s">
        <v>136</v>
      </c>
      <c r="I134" s="3">
        <v>3.12</v>
      </c>
      <c r="J134" s="3">
        <v>0.77</v>
      </c>
      <c r="L134" s="3">
        <v>3.89</v>
      </c>
      <c r="M134" s="3">
        <v>3.89</v>
      </c>
      <c r="O134" t="s">
        <v>133</v>
      </c>
    </row>
    <row r="135" spans="1:15" x14ac:dyDescent="0.2">
      <c r="A135" t="s">
        <v>310</v>
      </c>
      <c r="B135" t="s">
        <v>133</v>
      </c>
      <c r="C135" t="s">
        <v>133</v>
      </c>
      <c r="D135" t="s">
        <v>296</v>
      </c>
      <c r="E135" t="s">
        <v>297</v>
      </c>
      <c r="F135" t="s">
        <v>29</v>
      </c>
      <c r="G135" s="2">
        <v>6</v>
      </c>
      <c r="H135" t="s">
        <v>181</v>
      </c>
      <c r="I135" s="3">
        <v>15.3</v>
      </c>
      <c r="J135" s="3">
        <v>7.43</v>
      </c>
      <c r="L135" s="3">
        <v>22.72</v>
      </c>
      <c r="M135" s="3">
        <v>136.33000000000001</v>
      </c>
      <c r="O135" t="s">
        <v>133</v>
      </c>
    </row>
    <row r="136" spans="1:15" x14ac:dyDescent="0.2">
      <c r="A136" t="s">
        <v>311</v>
      </c>
      <c r="B136" t="s">
        <v>133</v>
      </c>
      <c r="C136" t="s">
        <v>133</v>
      </c>
      <c r="D136" t="s">
        <v>299</v>
      </c>
      <c r="E136" t="s">
        <v>300</v>
      </c>
      <c r="F136" t="s">
        <v>29</v>
      </c>
      <c r="G136" s="2">
        <v>1</v>
      </c>
      <c r="H136" t="s">
        <v>181</v>
      </c>
      <c r="I136" s="3">
        <v>6.24</v>
      </c>
      <c r="J136" s="3">
        <v>6.92</v>
      </c>
      <c r="L136" s="3">
        <v>13.16</v>
      </c>
      <c r="M136" s="3">
        <v>13.16</v>
      </c>
      <c r="O136" t="s">
        <v>133</v>
      </c>
    </row>
    <row r="137" spans="1:15" x14ac:dyDescent="0.2">
      <c r="A137" t="s">
        <v>312</v>
      </c>
      <c r="B137" t="s">
        <v>133</v>
      </c>
      <c r="C137" t="s">
        <v>133</v>
      </c>
      <c r="D137" t="s">
        <v>302</v>
      </c>
      <c r="E137" t="s">
        <v>303</v>
      </c>
      <c r="F137" t="s">
        <v>29</v>
      </c>
      <c r="G137" s="2">
        <v>1</v>
      </c>
      <c r="H137" t="s">
        <v>136</v>
      </c>
      <c r="I137" s="3">
        <v>3.12</v>
      </c>
      <c r="J137" s="3">
        <v>0.77</v>
      </c>
      <c r="L137" s="3">
        <v>3.89</v>
      </c>
      <c r="M137" s="3">
        <v>3.89</v>
      </c>
      <c r="O137" t="s">
        <v>133</v>
      </c>
    </row>
    <row r="138" spans="1:15" x14ac:dyDescent="0.2">
      <c r="A138" t="s">
        <v>313</v>
      </c>
      <c r="B138" t="s">
        <v>133</v>
      </c>
      <c r="C138" t="s">
        <v>133</v>
      </c>
      <c r="D138" t="s">
        <v>296</v>
      </c>
      <c r="E138" t="s">
        <v>297</v>
      </c>
      <c r="F138" t="s">
        <v>31</v>
      </c>
      <c r="G138" s="2">
        <v>20</v>
      </c>
      <c r="H138" t="s">
        <v>181</v>
      </c>
      <c r="I138" s="3">
        <v>15.3</v>
      </c>
      <c r="J138" s="3">
        <v>7.43</v>
      </c>
      <c r="L138" s="3">
        <v>22.72</v>
      </c>
      <c r="M138" s="3">
        <v>454.44</v>
      </c>
      <c r="O138" t="s">
        <v>133</v>
      </c>
    </row>
    <row r="139" spans="1:15" x14ac:dyDescent="0.2">
      <c r="A139" t="s">
        <v>314</v>
      </c>
      <c r="B139" t="s">
        <v>133</v>
      </c>
      <c r="C139" t="s">
        <v>133</v>
      </c>
      <c r="D139" t="s">
        <v>299</v>
      </c>
      <c r="E139" t="s">
        <v>300</v>
      </c>
      <c r="F139" t="s">
        <v>31</v>
      </c>
      <c r="G139" s="2">
        <v>4</v>
      </c>
      <c r="H139" t="s">
        <v>181</v>
      </c>
      <c r="I139" s="3">
        <v>6.25</v>
      </c>
      <c r="J139" s="3">
        <v>6.92</v>
      </c>
      <c r="L139" s="3">
        <v>13.17</v>
      </c>
      <c r="M139" s="3">
        <v>52.66</v>
      </c>
      <c r="O139" t="s">
        <v>133</v>
      </c>
    </row>
    <row r="140" spans="1:15" x14ac:dyDescent="0.2">
      <c r="A140" t="s">
        <v>315</v>
      </c>
      <c r="B140" t="s">
        <v>133</v>
      </c>
      <c r="C140" t="s">
        <v>133</v>
      </c>
      <c r="D140" t="s">
        <v>302</v>
      </c>
      <c r="E140" t="s">
        <v>303</v>
      </c>
      <c r="F140" t="s">
        <v>31</v>
      </c>
      <c r="G140" s="2">
        <v>2</v>
      </c>
      <c r="H140" t="s">
        <v>136</v>
      </c>
      <c r="I140" s="3">
        <v>3.12</v>
      </c>
      <c r="J140" s="3">
        <v>0.77</v>
      </c>
      <c r="L140" s="3">
        <v>3.89</v>
      </c>
      <c r="M140" s="3">
        <v>7.78</v>
      </c>
      <c r="O140" t="s">
        <v>133</v>
      </c>
    </row>
    <row r="141" spans="1:15" x14ac:dyDescent="0.2">
      <c r="A141" t="s">
        <v>316</v>
      </c>
      <c r="B141" t="s">
        <v>133</v>
      </c>
      <c r="C141" t="s">
        <v>133</v>
      </c>
      <c r="D141" t="s">
        <v>296</v>
      </c>
      <c r="E141" t="s">
        <v>297</v>
      </c>
      <c r="F141" t="s">
        <v>32</v>
      </c>
      <c r="G141" s="2">
        <v>20</v>
      </c>
      <c r="H141" t="s">
        <v>181</v>
      </c>
      <c r="I141" s="3">
        <v>15.3</v>
      </c>
      <c r="J141" s="3">
        <v>7.43</v>
      </c>
      <c r="L141" s="3">
        <v>22.72</v>
      </c>
      <c r="M141" s="3">
        <v>454.44</v>
      </c>
      <c r="O141" t="s">
        <v>133</v>
      </c>
    </row>
    <row r="142" spans="1:15" x14ac:dyDescent="0.2">
      <c r="A142" t="s">
        <v>317</v>
      </c>
      <c r="B142" t="s">
        <v>133</v>
      </c>
      <c r="C142" t="s">
        <v>133</v>
      </c>
      <c r="D142" t="s">
        <v>299</v>
      </c>
      <c r="E142" t="s">
        <v>300</v>
      </c>
      <c r="F142" t="s">
        <v>32</v>
      </c>
      <c r="G142" s="2">
        <v>4</v>
      </c>
      <c r="H142" t="s">
        <v>181</v>
      </c>
      <c r="I142" s="3">
        <v>6.25</v>
      </c>
      <c r="J142" s="3">
        <v>6.92</v>
      </c>
      <c r="L142" s="3">
        <v>13.17</v>
      </c>
      <c r="M142" s="3">
        <v>52.66</v>
      </c>
      <c r="O142" t="s">
        <v>133</v>
      </c>
    </row>
    <row r="143" spans="1:15" x14ac:dyDescent="0.2">
      <c r="A143" t="s">
        <v>318</v>
      </c>
      <c r="B143" t="s">
        <v>133</v>
      </c>
      <c r="C143" t="s">
        <v>133</v>
      </c>
      <c r="D143" t="s">
        <v>302</v>
      </c>
      <c r="E143" t="s">
        <v>303</v>
      </c>
      <c r="F143" t="s">
        <v>32</v>
      </c>
      <c r="G143" s="2">
        <v>2</v>
      </c>
      <c r="H143" t="s">
        <v>136</v>
      </c>
      <c r="I143" s="3">
        <v>3.12</v>
      </c>
      <c r="J143" s="3">
        <v>0.77</v>
      </c>
      <c r="L143" s="3">
        <v>3.89</v>
      </c>
      <c r="M143" s="3">
        <v>7.78</v>
      </c>
      <c r="O143" t="s">
        <v>133</v>
      </c>
    </row>
    <row r="146" spans="1:15" s="4" customFormat="1" ht="16" x14ac:dyDescent="0.2">
      <c r="A146" s="4" t="s">
        <v>319</v>
      </c>
      <c r="B146" s="4" t="s">
        <v>13</v>
      </c>
      <c r="N146" s="6">
        <v>2815.96</v>
      </c>
    </row>
    <row r="148" spans="1:15" ht="16" x14ac:dyDescent="0.2">
      <c r="A148" s="1" t="s">
        <v>320</v>
      </c>
      <c r="C148" s="1" t="s">
        <v>56</v>
      </c>
    </row>
    <row r="149" spans="1:15" x14ac:dyDescent="0.2">
      <c r="A149" t="s">
        <v>321</v>
      </c>
      <c r="B149" t="s">
        <v>133</v>
      </c>
      <c r="C149" t="s">
        <v>133</v>
      </c>
      <c r="D149" t="s">
        <v>322</v>
      </c>
      <c r="E149" t="s">
        <v>323</v>
      </c>
      <c r="F149" t="s">
        <v>26</v>
      </c>
      <c r="G149" s="2">
        <v>1</v>
      </c>
      <c r="H149" t="s">
        <v>136</v>
      </c>
      <c r="I149" s="3">
        <v>158.76</v>
      </c>
      <c r="J149" s="3">
        <v>314.60000000000002</v>
      </c>
      <c r="L149" s="3">
        <v>473.36</v>
      </c>
      <c r="M149" s="3">
        <v>473.36</v>
      </c>
      <c r="O149" t="s">
        <v>133</v>
      </c>
    </row>
    <row r="150" spans="1:15" x14ac:dyDescent="0.2">
      <c r="A150" t="s">
        <v>324</v>
      </c>
      <c r="B150" t="s">
        <v>133</v>
      </c>
      <c r="C150" t="s">
        <v>133</v>
      </c>
      <c r="D150" t="s">
        <v>322</v>
      </c>
      <c r="E150" t="s">
        <v>323</v>
      </c>
      <c r="F150" t="s">
        <v>27</v>
      </c>
      <c r="G150" s="2">
        <v>1</v>
      </c>
      <c r="H150" t="s">
        <v>136</v>
      </c>
      <c r="I150" s="3">
        <v>158.76</v>
      </c>
      <c r="J150" s="3">
        <v>314.60000000000002</v>
      </c>
      <c r="L150" s="3">
        <v>473.36</v>
      </c>
      <c r="M150" s="3">
        <v>473.36</v>
      </c>
      <c r="O150" t="s">
        <v>133</v>
      </c>
    </row>
    <row r="151" spans="1:15" x14ac:dyDescent="0.2">
      <c r="A151" t="s">
        <v>325</v>
      </c>
      <c r="B151" t="s">
        <v>133</v>
      </c>
      <c r="C151" t="s">
        <v>133</v>
      </c>
      <c r="D151" t="s">
        <v>326</v>
      </c>
      <c r="E151" t="s">
        <v>327</v>
      </c>
      <c r="F151" t="s">
        <v>28</v>
      </c>
      <c r="G151" s="2">
        <v>1</v>
      </c>
      <c r="H151" t="s">
        <v>136</v>
      </c>
      <c r="I151" s="3">
        <v>158.76</v>
      </c>
      <c r="J151" s="3">
        <v>302.5</v>
      </c>
      <c r="L151" s="3">
        <v>461.26</v>
      </c>
      <c r="M151" s="3">
        <v>461.26</v>
      </c>
      <c r="O151" t="s">
        <v>133</v>
      </c>
    </row>
    <row r="152" spans="1:15" x14ac:dyDescent="0.2">
      <c r="A152" t="s">
        <v>328</v>
      </c>
      <c r="B152" t="s">
        <v>133</v>
      </c>
      <c r="C152" t="s">
        <v>133</v>
      </c>
      <c r="D152" t="s">
        <v>326</v>
      </c>
      <c r="E152" t="s">
        <v>327</v>
      </c>
      <c r="F152" t="s">
        <v>29</v>
      </c>
      <c r="G152" s="2">
        <v>1</v>
      </c>
      <c r="H152" t="s">
        <v>136</v>
      </c>
      <c r="I152" s="3">
        <v>158.76</v>
      </c>
      <c r="J152" s="3">
        <v>302.5</v>
      </c>
      <c r="L152" s="3">
        <v>461.26</v>
      </c>
      <c r="M152" s="3">
        <v>461.26</v>
      </c>
      <c r="O152" t="s">
        <v>133</v>
      </c>
    </row>
    <row r="153" spans="1:15" x14ac:dyDescent="0.2">
      <c r="A153" t="s">
        <v>329</v>
      </c>
      <c r="B153" t="s">
        <v>133</v>
      </c>
      <c r="C153" t="s">
        <v>133</v>
      </c>
      <c r="D153" t="s">
        <v>322</v>
      </c>
      <c r="E153" t="s">
        <v>323</v>
      </c>
      <c r="F153" t="s">
        <v>31</v>
      </c>
      <c r="G153" s="2">
        <v>1</v>
      </c>
      <c r="H153" t="s">
        <v>136</v>
      </c>
      <c r="I153" s="3">
        <v>158.76</v>
      </c>
      <c r="J153" s="3">
        <v>314.60000000000002</v>
      </c>
      <c r="L153" s="3">
        <v>473.36</v>
      </c>
      <c r="M153" s="3">
        <v>473.36</v>
      </c>
      <c r="O153" t="s">
        <v>133</v>
      </c>
    </row>
    <row r="154" spans="1:15" x14ac:dyDescent="0.2">
      <c r="A154" t="s">
        <v>330</v>
      </c>
      <c r="B154" t="s">
        <v>133</v>
      </c>
      <c r="C154" t="s">
        <v>133</v>
      </c>
      <c r="D154" t="s">
        <v>322</v>
      </c>
      <c r="E154" t="s">
        <v>323</v>
      </c>
      <c r="F154" t="s">
        <v>32</v>
      </c>
      <c r="G154" s="2">
        <v>1</v>
      </c>
      <c r="H154" t="s">
        <v>136</v>
      </c>
      <c r="I154" s="3">
        <v>158.76</v>
      </c>
      <c r="J154" s="3">
        <v>314.60000000000002</v>
      </c>
      <c r="L154" s="3">
        <v>473.36</v>
      </c>
      <c r="M154" s="3">
        <v>473.36</v>
      </c>
      <c r="O154" t="s">
        <v>133</v>
      </c>
    </row>
    <row r="157" spans="1:15" s="4" customFormat="1" ht="16" x14ac:dyDescent="0.2">
      <c r="A157" s="4" t="s">
        <v>331</v>
      </c>
      <c r="B157" s="4" t="s">
        <v>14</v>
      </c>
      <c r="N157" s="6">
        <v>2419.16</v>
      </c>
    </row>
    <row r="159" spans="1:15" ht="16" x14ac:dyDescent="0.2">
      <c r="A159" s="1" t="s">
        <v>332</v>
      </c>
      <c r="C159" s="1" t="s">
        <v>57</v>
      </c>
    </row>
    <row r="160" spans="1:15" x14ac:dyDescent="0.2">
      <c r="A160" t="s">
        <v>333</v>
      </c>
      <c r="B160" t="s">
        <v>133</v>
      </c>
      <c r="C160" t="s">
        <v>133</v>
      </c>
      <c r="D160" t="s">
        <v>334</v>
      </c>
      <c r="E160" t="s">
        <v>335</v>
      </c>
      <c r="F160" t="s">
        <v>26</v>
      </c>
      <c r="G160" s="2">
        <v>2</v>
      </c>
      <c r="H160" t="s">
        <v>181</v>
      </c>
      <c r="I160" s="3">
        <v>35.44</v>
      </c>
      <c r="J160" s="3">
        <v>13.2</v>
      </c>
      <c r="L160" s="3">
        <v>48.64</v>
      </c>
      <c r="M160" s="3">
        <v>97.28</v>
      </c>
      <c r="O160" t="s">
        <v>133</v>
      </c>
    </row>
    <row r="161" spans="1:15" x14ac:dyDescent="0.2">
      <c r="A161" t="s">
        <v>336</v>
      </c>
      <c r="B161" t="s">
        <v>133</v>
      </c>
      <c r="C161" t="s">
        <v>133</v>
      </c>
      <c r="D161" t="s">
        <v>334</v>
      </c>
      <c r="E161" t="s">
        <v>335</v>
      </c>
      <c r="F161" t="s">
        <v>27</v>
      </c>
      <c r="G161" s="2">
        <v>2</v>
      </c>
      <c r="H161" t="s">
        <v>181</v>
      </c>
      <c r="I161" s="3">
        <v>35.44</v>
      </c>
      <c r="J161" s="3">
        <v>13.2</v>
      </c>
      <c r="L161" s="3">
        <v>48.64</v>
      </c>
      <c r="M161" s="3">
        <v>97.28</v>
      </c>
      <c r="O161" t="s">
        <v>133</v>
      </c>
    </row>
    <row r="162" spans="1:15" x14ac:dyDescent="0.2">
      <c r="A162" t="s">
        <v>337</v>
      </c>
      <c r="B162" t="s">
        <v>133</v>
      </c>
      <c r="C162" t="s">
        <v>133</v>
      </c>
      <c r="D162" t="s">
        <v>334</v>
      </c>
      <c r="E162" t="s">
        <v>335</v>
      </c>
      <c r="F162" t="s">
        <v>30</v>
      </c>
      <c r="G162" s="2">
        <v>5</v>
      </c>
      <c r="H162" t="s">
        <v>181</v>
      </c>
      <c r="I162" s="3">
        <v>35.44</v>
      </c>
      <c r="J162" s="3">
        <v>13.2</v>
      </c>
      <c r="L162" s="3">
        <v>48.64</v>
      </c>
      <c r="M162" s="3">
        <v>243.19</v>
      </c>
      <c r="O162" t="s">
        <v>133</v>
      </c>
    </row>
    <row r="163" spans="1:15" x14ac:dyDescent="0.2">
      <c r="A163" t="s">
        <v>338</v>
      </c>
      <c r="B163" t="s">
        <v>133</v>
      </c>
      <c r="C163" t="s">
        <v>133</v>
      </c>
      <c r="D163" t="s">
        <v>334</v>
      </c>
      <c r="E163" t="s">
        <v>335</v>
      </c>
      <c r="F163" t="s">
        <v>31</v>
      </c>
      <c r="G163" s="2">
        <v>6</v>
      </c>
      <c r="H163" t="s">
        <v>181</v>
      </c>
      <c r="I163" s="3">
        <v>35.44</v>
      </c>
      <c r="J163" s="3">
        <v>13.2</v>
      </c>
      <c r="L163" s="3">
        <v>48.64</v>
      </c>
      <c r="M163" s="3">
        <v>291.83</v>
      </c>
      <c r="O163" t="s">
        <v>133</v>
      </c>
    </row>
    <row r="164" spans="1:15" x14ac:dyDescent="0.2">
      <c r="A164" t="s">
        <v>339</v>
      </c>
      <c r="B164" t="s">
        <v>133</v>
      </c>
      <c r="C164" t="s">
        <v>133</v>
      </c>
      <c r="D164" t="s">
        <v>334</v>
      </c>
      <c r="E164" t="s">
        <v>335</v>
      </c>
      <c r="F164" t="s">
        <v>32</v>
      </c>
      <c r="G164" s="2">
        <v>6</v>
      </c>
      <c r="H164" t="s">
        <v>181</v>
      </c>
      <c r="I164" s="3">
        <v>35.44</v>
      </c>
      <c r="J164" s="3">
        <v>13.2</v>
      </c>
      <c r="L164" s="3">
        <v>48.64</v>
      </c>
      <c r="M164" s="3">
        <v>291.83</v>
      </c>
      <c r="O164" t="s">
        <v>133</v>
      </c>
    </row>
    <row r="166" spans="1:15" ht="16" x14ac:dyDescent="0.2">
      <c r="A166" s="1" t="s">
        <v>340</v>
      </c>
      <c r="C166" s="1" t="s">
        <v>58</v>
      </c>
    </row>
    <row r="167" spans="1:15" x14ac:dyDescent="0.2">
      <c r="A167" t="s">
        <v>341</v>
      </c>
      <c r="B167" t="s">
        <v>133</v>
      </c>
      <c r="C167" t="s">
        <v>133</v>
      </c>
      <c r="D167" t="s">
        <v>342</v>
      </c>
      <c r="E167" t="s">
        <v>343</v>
      </c>
      <c r="F167" t="s">
        <v>26</v>
      </c>
      <c r="G167" s="2">
        <v>2</v>
      </c>
      <c r="H167" t="s">
        <v>181</v>
      </c>
      <c r="I167" s="3">
        <v>17.72</v>
      </c>
      <c r="J167" s="3">
        <v>16.5</v>
      </c>
      <c r="L167" s="3">
        <v>34.22</v>
      </c>
      <c r="M167" s="3">
        <v>68.44</v>
      </c>
      <c r="O167" t="s">
        <v>133</v>
      </c>
    </row>
    <row r="168" spans="1:15" x14ac:dyDescent="0.2">
      <c r="A168" t="s">
        <v>344</v>
      </c>
      <c r="B168" t="s">
        <v>133</v>
      </c>
      <c r="C168" t="s">
        <v>133</v>
      </c>
      <c r="D168" t="s">
        <v>342</v>
      </c>
      <c r="E168" t="s">
        <v>343</v>
      </c>
      <c r="F168" t="s">
        <v>27</v>
      </c>
      <c r="G168" s="2">
        <v>2</v>
      </c>
      <c r="H168" t="s">
        <v>181</v>
      </c>
      <c r="I168" s="3">
        <v>17.72</v>
      </c>
      <c r="J168" s="3">
        <v>16.5</v>
      </c>
      <c r="L168" s="3">
        <v>34.22</v>
      </c>
      <c r="M168" s="3">
        <v>68.44</v>
      </c>
      <c r="O168" t="s">
        <v>133</v>
      </c>
    </row>
    <row r="169" spans="1:15" x14ac:dyDescent="0.2">
      <c r="A169" t="s">
        <v>345</v>
      </c>
      <c r="B169" t="s">
        <v>133</v>
      </c>
      <c r="C169" t="s">
        <v>133</v>
      </c>
      <c r="D169" t="s">
        <v>342</v>
      </c>
      <c r="E169" t="s">
        <v>343</v>
      </c>
      <c r="F169" t="s">
        <v>30</v>
      </c>
      <c r="G169" s="2">
        <v>5</v>
      </c>
      <c r="H169" t="s">
        <v>181</v>
      </c>
      <c r="I169" s="3">
        <v>17.72</v>
      </c>
      <c r="J169" s="3">
        <v>16.5</v>
      </c>
      <c r="L169" s="3">
        <v>34.22</v>
      </c>
      <c r="M169" s="3">
        <v>171.09</v>
      </c>
      <c r="O169" t="s">
        <v>133</v>
      </c>
    </row>
    <row r="170" spans="1:15" x14ac:dyDescent="0.2">
      <c r="A170" t="s">
        <v>346</v>
      </c>
      <c r="B170" t="s">
        <v>133</v>
      </c>
      <c r="C170" t="s">
        <v>133</v>
      </c>
      <c r="D170" t="s">
        <v>342</v>
      </c>
      <c r="E170" t="s">
        <v>343</v>
      </c>
      <c r="F170" t="s">
        <v>31</v>
      </c>
      <c r="G170" s="2">
        <v>6</v>
      </c>
      <c r="H170" t="s">
        <v>181</v>
      </c>
      <c r="I170" s="3">
        <v>17.72</v>
      </c>
      <c r="J170" s="3">
        <v>16.5</v>
      </c>
      <c r="L170" s="3">
        <v>34.22</v>
      </c>
      <c r="M170" s="3">
        <v>205.31</v>
      </c>
      <c r="O170" t="s">
        <v>133</v>
      </c>
    </row>
    <row r="171" spans="1:15" x14ac:dyDescent="0.2">
      <c r="A171" t="s">
        <v>347</v>
      </c>
      <c r="B171" t="s">
        <v>133</v>
      </c>
      <c r="C171" t="s">
        <v>133</v>
      </c>
      <c r="D171" t="s">
        <v>342</v>
      </c>
      <c r="E171" t="s">
        <v>343</v>
      </c>
      <c r="F171" t="s">
        <v>32</v>
      </c>
      <c r="G171" s="2">
        <v>6</v>
      </c>
      <c r="H171" t="s">
        <v>181</v>
      </c>
      <c r="I171" s="3">
        <v>17.72</v>
      </c>
      <c r="J171" s="3">
        <v>16.5</v>
      </c>
      <c r="L171" s="3">
        <v>34.22</v>
      </c>
      <c r="M171" s="3">
        <v>205.31</v>
      </c>
      <c r="O171" t="s">
        <v>133</v>
      </c>
    </row>
    <row r="173" spans="1:15" ht="16" x14ac:dyDescent="0.2">
      <c r="A173" s="1" t="s">
        <v>348</v>
      </c>
      <c r="C173" s="1" t="s">
        <v>59</v>
      </c>
    </row>
    <row r="174" spans="1:15" x14ac:dyDescent="0.2">
      <c r="A174" t="s">
        <v>349</v>
      </c>
      <c r="B174" t="s">
        <v>133</v>
      </c>
      <c r="C174" t="s">
        <v>133</v>
      </c>
      <c r="D174" t="s">
        <v>350</v>
      </c>
      <c r="E174" t="s">
        <v>351</v>
      </c>
      <c r="F174" t="s">
        <v>30</v>
      </c>
      <c r="G174" s="2">
        <v>4</v>
      </c>
      <c r="H174" t="s">
        <v>181</v>
      </c>
      <c r="I174" s="3">
        <v>46.83</v>
      </c>
      <c r="J174" s="3">
        <v>66</v>
      </c>
      <c r="L174" s="3">
        <v>112.83</v>
      </c>
      <c r="M174" s="3">
        <v>451.31</v>
      </c>
      <c r="O174" t="s">
        <v>133</v>
      </c>
    </row>
    <row r="175" spans="1:15" x14ac:dyDescent="0.2">
      <c r="A175" t="s">
        <v>352</v>
      </c>
      <c r="B175" t="s">
        <v>133</v>
      </c>
      <c r="C175" t="s">
        <v>133</v>
      </c>
      <c r="D175" t="s">
        <v>353</v>
      </c>
      <c r="E175" t="s">
        <v>354</v>
      </c>
      <c r="F175" t="s">
        <v>30</v>
      </c>
      <c r="G175" s="2">
        <v>3</v>
      </c>
      <c r="H175" t="s">
        <v>181</v>
      </c>
      <c r="I175" s="3">
        <v>23.41</v>
      </c>
      <c r="J175" s="3">
        <v>33</v>
      </c>
      <c r="L175" s="3">
        <v>56.41</v>
      </c>
      <c r="M175" s="3">
        <v>169.24</v>
      </c>
      <c r="O175" t="s">
        <v>133</v>
      </c>
    </row>
    <row r="176" spans="1:15" x14ac:dyDescent="0.2">
      <c r="A176" t="s">
        <v>355</v>
      </c>
      <c r="B176" t="s">
        <v>133</v>
      </c>
      <c r="C176" t="s">
        <v>133</v>
      </c>
      <c r="D176" t="s">
        <v>356</v>
      </c>
      <c r="E176" t="s">
        <v>357</v>
      </c>
      <c r="F176" t="s">
        <v>30</v>
      </c>
      <c r="G176" s="2">
        <v>1</v>
      </c>
      <c r="H176" t="s">
        <v>136</v>
      </c>
      <c r="I176" s="3">
        <v>23.41</v>
      </c>
      <c r="J176" s="3">
        <v>35.200000000000003</v>
      </c>
      <c r="L176" s="3">
        <v>58.61</v>
      </c>
      <c r="M176" s="3">
        <v>58.61</v>
      </c>
      <c r="O176" t="s">
        <v>133</v>
      </c>
    </row>
    <row r="179" spans="1:15" s="4" customFormat="1" ht="16" x14ac:dyDescent="0.2">
      <c r="A179" s="4" t="s">
        <v>358</v>
      </c>
      <c r="B179" s="4" t="s">
        <v>15</v>
      </c>
      <c r="N179" s="6">
        <v>8544.92</v>
      </c>
    </row>
    <row r="181" spans="1:15" ht="16" x14ac:dyDescent="0.2">
      <c r="A181" s="1" t="s">
        <v>359</v>
      </c>
      <c r="C181" s="1" t="s">
        <v>60</v>
      </c>
    </row>
    <row r="182" spans="1:15" x14ac:dyDescent="0.2">
      <c r="A182" t="s">
        <v>360</v>
      </c>
      <c r="B182" t="s">
        <v>133</v>
      </c>
      <c r="C182" t="s">
        <v>133</v>
      </c>
      <c r="D182" t="s">
        <v>361</v>
      </c>
      <c r="E182" t="s">
        <v>362</v>
      </c>
      <c r="F182" t="s">
        <v>26</v>
      </c>
      <c r="G182" s="2">
        <v>1</v>
      </c>
      <c r="H182" t="s">
        <v>136</v>
      </c>
      <c r="I182" s="3">
        <v>127.57</v>
      </c>
      <c r="J182" s="3">
        <v>184.8</v>
      </c>
      <c r="L182" s="3">
        <v>312.37</v>
      </c>
      <c r="M182" s="3">
        <v>312.37</v>
      </c>
      <c r="O182" t="s">
        <v>133</v>
      </c>
    </row>
    <row r="183" spans="1:15" x14ac:dyDescent="0.2">
      <c r="A183" t="s">
        <v>363</v>
      </c>
      <c r="B183" t="s">
        <v>133</v>
      </c>
      <c r="C183" t="s">
        <v>133</v>
      </c>
      <c r="D183" t="s">
        <v>364</v>
      </c>
      <c r="E183" t="s">
        <v>365</v>
      </c>
      <c r="F183" t="s">
        <v>26</v>
      </c>
      <c r="G183" s="2">
        <v>6</v>
      </c>
      <c r="H183" t="s">
        <v>141</v>
      </c>
      <c r="I183" s="3">
        <v>35.44</v>
      </c>
      <c r="J183" s="3">
        <v>61.6</v>
      </c>
      <c r="L183" s="3">
        <v>97.04</v>
      </c>
      <c r="M183" s="3">
        <v>582.23</v>
      </c>
      <c r="O183" t="s">
        <v>133</v>
      </c>
    </row>
    <row r="184" spans="1:15" x14ac:dyDescent="0.2">
      <c r="A184" t="s">
        <v>366</v>
      </c>
      <c r="B184" t="s">
        <v>133</v>
      </c>
      <c r="C184" t="s">
        <v>133</v>
      </c>
      <c r="D184" t="s">
        <v>361</v>
      </c>
      <c r="E184" t="s">
        <v>362</v>
      </c>
      <c r="F184" t="s">
        <v>27</v>
      </c>
      <c r="G184" s="2">
        <v>1</v>
      </c>
      <c r="H184" t="s">
        <v>136</v>
      </c>
      <c r="I184" s="3">
        <v>127.57</v>
      </c>
      <c r="J184" s="3">
        <v>184.8</v>
      </c>
      <c r="L184" s="3">
        <v>312.37</v>
      </c>
      <c r="M184" s="3">
        <v>312.37</v>
      </c>
      <c r="O184" t="s">
        <v>133</v>
      </c>
    </row>
    <row r="185" spans="1:15" x14ac:dyDescent="0.2">
      <c r="A185" t="s">
        <v>367</v>
      </c>
      <c r="B185" t="s">
        <v>133</v>
      </c>
      <c r="C185" t="s">
        <v>133</v>
      </c>
      <c r="D185" t="s">
        <v>364</v>
      </c>
      <c r="E185" t="s">
        <v>365</v>
      </c>
      <c r="F185" t="s">
        <v>27</v>
      </c>
      <c r="G185" s="2">
        <v>6</v>
      </c>
      <c r="H185" t="s">
        <v>141</v>
      </c>
      <c r="I185" s="3">
        <v>35.44</v>
      </c>
      <c r="J185" s="3">
        <v>61.6</v>
      </c>
      <c r="L185" s="3">
        <v>97.04</v>
      </c>
      <c r="M185" s="3">
        <v>582.23</v>
      </c>
      <c r="O185" t="s">
        <v>133</v>
      </c>
    </row>
    <row r="186" spans="1:15" x14ac:dyDescent="0.2">
      <c r="A186" t="s">
        <v>368</v>
      </c>
      <c r="B186" t="s">
        <v>133</v>
      </c>
      <c r="C186" t="s">
        <v>133</v>
      </c>
      <c r="D186" t="s">
        <v>369</v>
      </c>
      <c r="E186" t="s">
        <v>370</v>
      </c>
      <c r="F186" t="s">
        <v>28</v>
      </c>
      <c r="G186" s="2">
        <v>1</v>
      </c>
      <c r="H186" t="s">
        <v>136</v>
      </c>
      <c r="I186" s="3">
        <v>212.63</v>
      </c>
      <c r="J186" s="3">
        <v>254.1</v>
      </c>
      <c r="L186" s="3">
        <v>466.73</v>
      </c>
      <c r="M186" s="3">
        <v>466.73</v>
      </c>
      <c r="O186" t="s">
        <v>133</v>
      </c>
    </row>
    <row r="187" spans="1:15" x14ac:dyDescent="0.2">
      <c r="A187" t="s">
        <v>371</v>
      </c>
      <c r="B187" t="s">
        <v>133</v>
      </c>
      <c r="C187" t="s">
        <v>133</v>
      </c>
      <c r="D187" t="s">
        <v>369</v>
      </c>
      <c r="E187" t="s">
        <v>370</v>
      </c>
      <c r="F187" t="s">
        <v>29</v>
      </c>
      <c r="G187" s="2">
        <v>1</v>
      </c>
      <c r="H187" t="s">
        <v>136</v>
      </c>
      <c r="I187" s="3">
        <v>212.63</v>
      </c>
      <c r="J187" s="3">
        <v>254.1</v>
      </c>
      <c r="L187" s="3">
        <v>466.73</v>
      </c>
      <c r="M187" s="3">
        <v>466.73</v>
      </c>
      <c r="O187" t="s">
        <v>133</v>
      </c>
    </row>
    <row r="188" spans="1:15" x14ac:dyDescent="0.2">
      <c r="A188" t="s">
        <v>372</v>
      </c>
      <c r="B188" t="s">
        <v>133</v>
      </c>
      <c r="C188" t="s">
        <v>133</v>
      </c>
      <c r="D188" t="s">
        <v>364</v>
      </c>
      <c r="E188" t="s">
        <v>365</v>
      </c>
      <c r="F188" t="s">
        <v>31</v>
      </c>
      <c r="G188" s="2">
        <v>30</v>
      </c>
      <c r="H188" t="s">
        <v>141</v>
      </c>
      <c r="I188" s="3">
        <v>35.44</v>
      </c>
      <c r="J188" s="3">
        <v>61.6</v>
      </c>
      <c r="L188" s="3">
        <v>97.04</v>
      </c>
      <c r="M188" s="3">
        <v>2911.13</v>
      </c>
      <c r="O188" t="s">
        <v>133</v>
      </c>
    </row>
    <row r="189" spans="1:15" x14ac:dyDescent="0.2">
      <c r="A189" t="s">
        <v>373</v>
      </c>
      <c r="B189" t="s">
        <v>133</v>
      </c>
      <c r="C189" t="s">
        <v>133</v>
      </c>
      <c r="D189" t="s">
        <v>364</v>
      </c>
      <c r="E189" t="s">
        <v>365</v>
      </c>
      <c r="F189" t="s">
        <v>32</v>
      </c>
      <c r="G189" s="2">
        <v>30</v>
      </c>
      <c r="H189" t="s">
        <v>141</v>
      </c>
      <c r="I189" s="3">
        <v>35.44</v>
      </c>
      <c r="J189" s="3">
        <v>61.6</v>
      </c>
      <c r="L189" s="3">
        <v>97.04</v>
      </c>
      <c r="M189" s="3">
        <v>2911.13</v>
      </c>
      <c r="O189" t="s">
        <v>133</v>
      </c>
    </row>
    <row r="192" spans="1:15" s="4" customFormat="1" ht="16" x14ac:dyDescent="0.2">
      <c r="A192" s="4" t="s">
        <v>374</v>
      </c>
      <c r="B192" s="4" t="s">
        <v>16</v>
      </c>
      <c r="N192" s="6">
        <v>497.29</v>
      </c>
    </row>
    <row r="194" spans="1:15" ht="16" x14ac:dyDescent="0.2">
      <c r="A194" s="1" t="s">
        <v>375</v>
      </c>
      <c r="C194" s="1" t="s">
        <v>61</v>
      </c>
    </row>
    <row r="195" spans="1:15" x14ac:dyDescent="0.2">
      <c r="A195" t="s">
        <v>376</v>
      </c>
      <c r="B195" t="s">
        <v>133</v>
      </c>
      <c r="C195" t="s">
        <v>133</v>
      </c>
      <c r="D195" t="s">
        <v>377</v>
      </c>
      <c r="E195" t="s">
        <v>378</v>
      </c>
      <c r="F195" t="s">
        <v>30</v>
      </c>
      <c r="G195" s="2">
        <v>44</v>
      </c>
      <c r="H195" t="s">
        <v>181</v>
      </c>
      <c r="I195" s="3">
        <v>10.63</v>
      </c>
      <c r="J195" s="3">
        <v>0.67</v>
      </c>
      <c r="L195" s="3">
        <v>11.3</v>
      </c>
      <c r="M195" s="3">
        <v>497.29</v>
      </c>
      <c r="O195" t="s">
        <v>133</v>
      </c>
    </row>
    <row r="198" spans="1:15" s="4" customFormat="1" ht="16" x14ac:dyDescent="0.2">
      <c r="A198" s="4" t="s">
        <v>379</v>
      </c>
      <c r="B198" s="4" t="s">
        <v>17</v>
      </c>
      <c r="N198" s="6">
        <v>6715</v>
      </c>
    </row>
    <row r="200" spans="1:15" ht="16" x14ac:dyDescent="0.2">
      <c r="A200" s="1" t="s">
        <v>380</v>
      </c>
      <c r="C200" s="1" t="s">
        <v>62</v>
      </c>
    </row>
    <row r="201" spans="1:15" x14ac:dyDescent="0.2">
      <c r="A201" t="s">
        <v>381</v>
      </c>
      <c r="B201" t="s">
        <v>133</v>
      </c>
      <c r="C201" t="s">
        <v>133</v>
      </c>
      <c r="D201" t="s">
        <v>382</v>
      </c>
      <c r="E201" t="s">
        <v>383</v>
      </c>
      <c r="F201" t="s">
        <v>26</v>
      </c>
      <c r="G201" s="2">
        <v>1</v>
      </c>
      <c r="H201" t="s">
        <v>136</v>
      </c>
      <c r="I201" s="3">
        <v>134.66</v>
      </c>
      <c r="J201" s="3">
        <v>181.5</v>
      </c>
      <c r="L201" s="3">
        <v>316.16000000000003</v>
      </c>
      <c r="M201" s="3">
        <v>316.16000000000003</v>
      </c>
      <c r="O201" t="s">
        <v>133</v>
      </c>
    </row>
    <row r="202" spans="1:15" x14ac:dyDescent="0.2">
      <c r="A202" t="s">
        <v>384</v>
      </c>
      <c r="B202" t="s">
        <v>133</v>
      </c>
      <c r="C202" t="s">
        <v>133</v>
      </c>
      <c r="D202" t="s">
        <v>382</v>
      </c>
      <c r="E202" t="s">
        <v>383</v>
      </c>
      <c r="F202" t="s">
        <v>27</v>
      </c>
      <c r="G202" s="2">
        <v>1</v>
      </c>
      <c r="H202" t="s">
        <v>136</v>
      </c>
      <c r="I202" s="3">
        <v>134.66</v>
      </c>
      <c r="J202" s="3">
        <v>181.5</v>
      </c>
      <c r="L202" s="3">
        <v>316.16000000000003</v>
      </c>
      <c r="M202" s="3">
        <v>316.16000000000003</v>
      </c>
      <c r="O202" t="s">
        <v>133</v>
      </c>
    </row>
    <row r="204" spans="1:15" ht="16" x14ac:dyDescent="0.2">
      <c r="A204" s="1" t="s">
        <v>385</v>
      </c>
      <c r="C204" s="1" t="s">
        <v>63</v>
      </c>
    </row>
    <row r="205" spans="1:15" x14ac:dyDescent="0.2">
      <c r="A205" t="s">
        <v>386</v>
      </c>
      <c r="B205" t="s">
        <v>133</v>
      </c>
      <c r="C205" t="s">
        <v>133</v>
      </c>
      <c r="D205" t="s">
        <v>387</v>
      </c>
      <c r="E205" t="s">
        <v>388</v>
      </c>
      <c r="F205" t="s">
        <v>26</v>
      </c>
      <c r="G205" s="2">
        <v>1</v>
      </c>
      <c r="H205" t="s">
        <v>136</v>
      </c>
      <c r="I205" s="3">
        <v>70.88</v>
      </c>
      <c r="J205" s="3">
        <v>27.49</v>
      </c>
      <c r="L205" s="3">
        <v>98.37</v>
      </c>
      <c r="M205" s="3">
        <v>98.37</v>
      </c>
      <c r="O205" t="s">
        <v>133</v>
      </c>
    </row>
    <row r="206" spans="1:15" x14ac:dyDescent="0.2">
      <c r="A206" t="s">
        <v>389</v>
      </c>
      <c r="B206" t="s">
        <v>133</v>
      </c>
      <c r="C206" t="s">
        <v>133</v>
      </c>
      <c r="D206" t="s">
        <v>387</v>
      </c>
      <c r="E206" t="s">
        <v>388</v>
      </c>
      <c r="F206" t="s">
        <v>27</v>
      </c>
      <c r="G206" s="2">
        <v>1</v>
      </c>
      <c r="H206" t="s">
        <v>136</v>
      </c>
      <c r="I206" s="3">
        <v>70.88</v>
      </c>
      <c r="J206" s="3">
        <v>27.49</v>
      </c>
      <c r="L206" s="3">
        <v>98.37</v>
      </c>
      <c r="M206" s="3">
        <v>98.37</v>
      </c>
      <c r="O206" t="s">
        <v>133</v>
      </c>
    </row>
    <row r="208" spans="1:15" ht="16" x14ac:dyDescent="0.2">
      <c r="A208" s="1" t="s">
        <v>390</v>
      </c>
      <c r="C208" s="1" t="s">
        <v>64</v>
      </c>
    </row>
    <row r="209" spans="1:15" x14ac:dyDescent="0.2">
      <c r="A209" t="s">
        <v>391</v>
      </c>
      <c r="B209" t="s">
        <v>133</v>
      </c>
      <c r="C209" t="s">
        <v>133</v>
      </c>
      <c r="D209" t="s">
        <v>392</v>
      </c>
      <c r="E209" t="s">
        <v>393</v>
      </c>
      <c r="F209" t="s">
        <v>26</v>
      </c>
      <c r="G209" s="2">
        <v>1</v>
      </c>
      <c r="H209" t="s">
        <v>136</v>
      </c>
      <c r="I209" s="3">
        <v>88.59</v>
      </c>
      <c r="J209" s="3">
        <v>338.8</v>
      </c>
      <c r="L209" s="3">
        <v>427.39</v>
      </c>
      <c r="M209" s="3">
        <v>427.39</v>
      </c>
      <c r="O209" t="s">
        <v>133</v>
      </c>
    </row>
    <row r="210" spans="1:15" x14ac:dyDescent="0.2">
      <c r="A210" t="s">
        <v>394</v>
      </c>
      <c r="B210" t="s">
        <v>133</v>
      </c>
      <c r="C210" t="s">
        <v>133</v>
      </c>
      <c r="D210" t="s">
        <v>392</v>
      </c>
      <c r="E210" t="s">
        <v>393</v>
      </c>
      <c r="F210" t="s">
        <v>27</v>
      </c>
      <c r="G210" s="2">
        <v>1</v>
      </c>
      <c r="H210" t="s">
        <v>136</v>
      </c>
      <c r="I210" s="3">
        <v>88.59</v>
      </c>
      <c r="J210" s="3">
        <v>338.8</v>
      </c>
      <c r="L210" s="3">
        <v>427.39</v>
      </c>
      <c r="M210" s="3">
        <v>427.39</v>
      </c>
      <c r="O210" t="s">
        <v>133</v>
      </c>
    </row>
    <row r="212" spans="1:15" ht="16" x14ac:dyDescent="0.2">
      <c r="A212" s="1" t="s">
        <v>395</v>
      </c>
      <c r="C212" s="1" t="s">
        <v>65</v>
      </c>
    </row>
    <row r="213" spans="1:15" x14ac:dyDescent="0.2">
      <c r="A213" t="s">
        <v>396</v>
      </c>
      <c r="B213" t="s">
        <v>133</v>
      </c>
      <c r="C213" t="s">
        <v>133</v>
      </c>
      <c r="D213" t="s">
        <v>65</v>
      </c>
      <c r="E213" t="s">
        <v>397</v>
      </c>
      <c r="F213" t="s">
        <v>26</v>
      </c>
      <c r="G213" s="2">
        <v>1</v>
      </c>
      <c r="H213" t="s">
        <v>136</v>
      </c>
      <c r="I213" s="3">
        <v>88.59</v>
      </c>
      <c r="J213" s="3">
        <v>181.5</v>
      </c>
      <c r="L213" s="3">
        <v>270.08999999999997</v>
      </c>
      <c r="M213" s="3">
        <v>270.08999999999997</v>
      </c>
      <c r="O213" t="s">
        <v>133</v>
      </c>
    </row>
    <row r="214" spans="1:15" x14ac:dyDescent="0.2">
      <c r="A214" t="s">
        <v>398</v>
      </c>
      <c r="B214" t="s">
        <v>133</v>
      </c>
      <c r="C214" t="s">
        <v>133</v>
      </c>
      <c r="D214" t="s">
        <v>65</v>
      </c>
      <c r="E214" t="s">
        <v>397</v>
      </c>
      <c r="F214" t="s">
        <v>27</v>
      </c>
      <c r="G214" s="2">
        <v>1</v>
      </c>
      <c r="H214" t="s">
        <v>136</v>
      </c>
      <c r="I214" s="3">
        <v>88.59</v>
      </c>
      <c r="J214" s="3">
        <v>181.5</v>
      </c>
      <c r="L214" s="3">
        <v>270.08999999999997</v>
      </c>
      <c r="M214" s="3">
        <v>270.08999999999997</v>
      </c>
      <c r="O214" t="s">
        <v>133</v>
      </c>
    </row>
    <row r="216" spans="1:15" ht="16" x14ac:dyDescent="0.2">
      <c r="A216" s="1" t="s">
        <v>399</v>
      </c>
      <c r="C216" s="1" t="s">
        <v>66</v>
      </c>
    </row>
    <row r="217" spans="1:15" x14ac:dyDescent="0.2">
      <c r="A217" t="s">
        <v>400</v>
      </c>
      <c r="B217" t="s">
        <v>133</v>
      </c>
      <c r="C217" t="s">
        <v>133</v>
      </c>
      <c r="D217" t="s">
        <v>401</v>
      </c>
      <c r="E217" t="s">
        <v>402</v>
      </c>
      <c r="F217" t="s">
        <v>26</v>
      </c>
      <c r="G217" s="2">
        <v>1</v>
      </c>
      <c r="H217" t="s">
        <v>136</v>
      </c>
      <c r="I217" s="3">
        <v>104.54</v>
      </c>
      <c r="J217" s="3">
        <v>78.650000000000006</v>
      </c>
      <c r="L217" s="3">
        <v>183.19</v>
      </c>
      <c r="M217" s="3">
        <v>183.19</v>
      </c>
      <c r="O217" t="s">
        <v>133</v>
      </c>
    </row>
    <row r="218" spans="1:15" x14ac:dyDescent="0.2">
      <c r="A218" t="s">
        <v>403</v>
      </c>
      <c r="B218" t="s">
        <v>133</v>
      </c>
      <c r="C218" t="s">
        <v>133</v>
      </c>
      <c r="D218" t="s">
        <v>401</v>
      </c>
      <c r="E218" t="s">
        <v>402</v>
      </c>
      <c r="F218" t="s">
        <v>27</v>
      </c>
      <c r="G218" s="2">
        <v>1</v>
      </c>
      <c r="H218" t="s">
        <v>136</v>
      </c>
      <c r="I218" s="3">
        <v>104.54</v>
      </c>
      <c r="J218" s="3">
        <v>78.650000000000006</v>
      </c>
      <c r="L218" s="3">
        <v>183.19</v>
      </c>
      <c r="M218" s="3">
        <v>183.19</v>
      </c>
      <c r="O218" t="s">
        <v>133</v>
      </c>
    </row>
    <row r="220" spans="1:15" ht="16" x14ac:dyDescent="0.2">
      <c r="A220" s="1" t="s">
        <v>404</v>
      </c>
      <c r="C220" s="1" t="s">
        <v>67</v>
      </c>
    </row>
    <row r="221" spans="1:15" x14ac:dyDescent="0.2">
      <c r="A221" t="s">
        <v>405</v>
      </c>
      <c r="B221" t="s">
        <v>133</v>
      </c>
      <c r="C221" t="s">
        <v>133</v>
      </c>
      <c r="D221" t="s">
        <v>406</v>
      </c>
      <c r="E221" t="s">
        <v>407</v>
      </c>
      <c r="F221" t="s">
        <v>26</v>
      </c>
      <c r="G221" s="2">
        <v>1</v>
      </c>
      <c r="H221" t="s">
        <v>136</v>
      </c>
      <c r="I221" s="3">
        <v>56.7</v>
      </c>
      <c r="J221" s="3">
        <v>423.5</v>
      </c>
      <c r="L221" s="3">
        <v>480.2</v>
      </c>
      <c r="M221" s="3">
        <v>480.2</v>
      </c>
      <c r="O221" t="s">
        <v>133</v>
      </c>
    </row>
    <row r="222" spans="1:15" x14ac:dyDescent="0.2">
      <c r="A222" t="s">
        <v>408</v>
      </c>
      <c r="B222" t="s">
        <v>133</v>
      </c>
      <c r="C222" t="s">
        <v>133</v>
      </c>
      <c r="D222" t="s">
        <v>406</v>
      </c>
      <c r="E222" t="s">
        <v>407</v>
      </c>
      <c r="F222" t="s">
        <v>27</v>
      </c>
      <c r="G222" s="2">
        <v>1</v>
      </c>
      <c r="H222" t="s">
        <v>136</v>
      </c>
      <c r="I222" s="3">
        <v>56.7</v>
      </c>
      <c r="J222" s="3">
        <v>423.5</v>
      </c>
      <c r="L222" s="3">
        <v>480.2</v>
      </c>
      <c r="M222" s="3">
        <v>480.2</v>
      </c>
      <c r="O222" t="s">
        <v>133</v>
      </c>
    </row>
    <row r="224" spans="1:15" ht="16" x14ac:dyDescent="0.2">
      <c r="A224" s="1" t="s">
        <v>409</v>
      </c>
      <c r="C224" s="1" t="s">
        <v>68</v>
      </c>
    </row>
    <row r="225" spans="1:15" x14ac:dyDescent="0.2">
      <c r="A225" t="s">
        <v>410</v>
      </c>
      <c r="B225" t="s">
        <v>133</v>
      </c>
      <c r="C225" t="s">
        <v>133</v>
      </c>
      <c r="D225" t="s">
        <v>68</v>
      </c>
      <c r="E225" t="s">
        <v>388</v>
      </c>
      <c r="F225" t="s">
        <v>26</v>
      </c>
      <c r="G225" s="2">
        <v>1</v>
      </c>
      <c r="H225" t="s">
        <v>136</v>
      </c>
      <c r="I225" s="3">
        <v>14.18</v>
      </c>
      <c r="J225" s="3">
        <v>33</v>
      </c>
      <c r="L225" s="3">
        <v>47.18</v>
      </c>
      <c r="M225" s="3">
        <v>47.18</v>
      </c>
      <c r="O225" t="s">
        <v>133</v>
      </c>
    </row>
    <row r="226" spans="1:15" x14ac:dyDescent="0.2">
      <c r="A226" t="s">
        <v>411</v>
      </c>
      <c r="B226" t="s">
        <v>133</v>
      </c>
      <c r="C226" t="s">
        <v>133</v>
      </c>
      <c r="D226" t="s">
        <v>68</v>
      </c>
      <c r="E226" t="s">
        <v>388</v>
      </c>
      <c r="F226" t="s">
        <v>27</v>
      </c>
      <c r="G226" s="2">
        <v>1</v>
      </c>
      <c r="H226" t="s">
        <v>136</v>
      </c>
      <c r="I226" s="3">
        <v>14.18</v>
      </c>
      <c r="J226" s="3">
        <v>33</v>
      </c>
      <c r="L226" s="3">
        <v>47.18</v>
      </c>
      <c r="M226" s="3">
        <v>47.18</v>
      </c>
      <c r="O226" t="s">
        <v>133</v>
      </c>
    </row>
    <row r="228" spans="1:15" ht="16" x14ac:dyDescent="0.2">
      <c r="A228" s="1" t="s">
        <v>412</v>
      </c>
      <c r="C228" s="1" t="s">
        <v>69</v>
      </c>
    </row>
    <row r="229" spans="1:15" x14ac:dyDescent="0.2">
      <c r="A229" t="s">
        <v>413</v>
      </c>
      <c r="B229" t="s">
        <v>133</v>
      </c>
      <c r="C229" t="s">
        <v>133</v>
      </c>
      <c r="D229" t="s">
        <v>69</v>
      </c>
      <c r="E229" t="s">
        <v>414</v>
      </c>
      <c r="F229" t="s">
        <v>26</v>
      </c>
      <c r="G229" s="2">
        <v>1</v>
      </c>
      <c r="H229" t="s">
        <v>136</v>
      </c>
      <c r="I229" s="3">
        <v>124.03</v>
      </c>
      <c r="J229" s="3">
        <v>387.2</v>
      </c>
      <c r="L229" s="3">
        <v>511.23</v>
      </c>
      <c r="M229" s="3">
        <v>511.23</v>
      </c>
      <c r="O229" t="s">
        <v>133</v>
      </c>
    </row>
    <row r="230" spans="1:15" x14ac:dyDescent="0.2">
      <c r="A230" t="s">
        <v>415</v>
      </c>
      <c r="B230" t="s">
        <v>133</v>
      </c>
      <c r="C230" t="s">
        <v>133</v>
      </c>
      <c r="D230" t="s">
        <v>69</v>
      </c>
      <c r="E230" t="s">
        <v>414</v>
      </c>
      <c r="F230" t="s">
        <v>27</v>
      </c>
      <c r="G230" s="2">
        <v>1</v>
      </c>
      <c r="H230" t="s">
        <v>136</v>
      </c>
      <c r="I230" s="3">
        <v>124.03</v>
      </c>
      <c r="J230" s="3">
        <v>387.2</v>
      </c>
      <c r="L230" s="3">
        <v>511.23</v>
      </c>
      <c r="M230" s="3">
        <v>511.23</v>
      </c>
      <c r="O230" t="s">
        <v>133</v>
      </c>
    </row>
    <row r="232" spans="1:15" ht="16" x14ac:dyDescent="0.2">
      <c r="A232" s="1" t="s">
        <v>416</v>
      </c>
      <c r="C232" s="1" t="s">
        <v>70</v>
      </c>
    </row>
    <row r="233" spans="1:15" x14ac:dyDescent="0.2">
      <c r="A233" t="s">
        <v>417</v>
      </c>
      <c r="B233" t="s">
        <v>133</v>
      </c>
      <c r="C233" t="s">
        <v>133</v>
      </c>
      <c r="D233" t="s">
        <v>70</v>
      </c>
      <c r="E233" t="s">
        <v>418</v>
      </c>
      <c r="F233" t="s">
        <v>26</v>
      </c>
      <c r="G233" s="2">
        <v>1</v>
      </c>
      <c r="H233" t="s">
        <v>136</v>
      </c>
      <c r="I233" s="3">
        <v>28.35</v>
      </c>
      <c r="J233" s="3">
        <v>277.2</v>
      </c>
      <c r="L233" s="3">
        <v>305.55</v>
      </c>
      <c r="M233" s="3">
        <v>305.55</v>
      </c>
      <c r="O233" t="s">
        <v>133</v>
      </c>
    </row>
    <row r="234" spans="1:15" x14ac:dyDescent="0.2">
      <c r="A234" t="s">
        <v>419</v>
      </c>
      <c r="B234" t="s">
        <v>133</v>
      </c>
      <c r="C234" t="s">
        <v>133</v>
      </c>
      <c r="D234" t="s">
        <v>70</v>
      </c>
      <c r="E234" t="s">
        <v>418</v>
      </c>
      <c r="F234" t="s">
        <v>27</v>
      </c>
      <c r="G234" s="2">
        <v>1</v>
      </c>
      <c r="H234" t="s">
        <v>136</v>
      </c>
      <c r="I234" s="3">
        <v>28.35</v>
      </c>
      <c r="J234" s="3">
        <v>277.2</v>
      </c>
      <c r="L234" s="3">
        <v>305.55</v>
      </c>
      <c r="M234" s="3">
        <v>305.55</v>
      </c>
      <c r="O234" t="s">
        <v>133</v>
      </c>
    </row>
    <row r="236" spans="1:15" ht="16" x14ac:dyDescent="0.2">
      <c r="A236" s="1" t="s">
        <v>420</v>
      </c>
      <c r="C236" s="1" t="s">
        <v>71</v>
      </c>
    </row>
    <row r="237" spans="1:15" x14ac:dyDescent="0.2">
      <c r="A237" t="s">
        <v>421</v>
      </c>
      <c r="B237" t="s">
        <v>133</v>
      </c>
      <c r="C237" t="s">
        <v>133</v>
      </c>
      <c r="D237" t="s">
        <v>71</v>
      </c>
      <c r="E237" t="s">
        <v>388</v>
      </c>
      <c r="F237" t="s">
        <v>26</v>
      </c>
      <c r="G237" s="2">
        <v>1</v>
      </c>
      <c r="H237" t="s">
        <v>136</v>
      </c>
      <c r="I237" s="3">
        <v>17.72</v>
      </c>
      <c r="J237" s="3">
        <v>60.49</v>
      </c>
      <c r="L237" s="3">
        <v>78.209999999999994</v>
      </c>
      <c r="M237" s="3">
        <v>78.209999999999994</v>
      </c>
      <c r="O237" t="s">
        <v>133</v>
      </c>
    </row>
    <row r="238" spans="1:15" x14ac:dyDescent="0.2">
      <c r="A238" t="s">
        <v>422</v>
      </c>
      <c r="B238" t="s">
        <v>133</v>
      </c>
      <c r="C238" t="s">
        <v>133</v>
      </c>
      <c r="D238" t="s">
        <v>71</v>
      </c>
      <c r="E238" t="s">
        <v>388</v>
      </c>
      <c r="F238" t="s">
        <v>27</v>
      </c>
      <c r="G238" s="2">
        <v>1</v>
      </c>
      <c r="H238" t="s">
        <v>136</v>
      </c>
      <c r="I238" s="3">
        <v>17.72</v>
      </c>
      <c r="J238" s="3">
        <v>60.49</v>
      </c>
      <c r="L238" s="3">
        <v>78.209999999999994</v>
      </c>
      <c r="M238" s="3">
        <v>78.209999999999994</v>
      </c>
      <c r="O238" t="s">
        <v>133</v>
      </c>
    </row>
    <row r="240" spans="1:15" ht="16" x14ac:dyDescent="0.2">
      <c r="A240" s="1" t="s">
        <v>423</v>
      </c>
      <c r="C240" s="1" t="s">
        <v>72</v>
      </c>
    </row>
    <row r="241" spans="1:15" x14ac:dyDescent="0.2">
      <c r="A241" t="s">
        <v>424</v>
      </c>
      <c r="B241" t="s">
        <v>133</v>
      </c>
      <c r="C241" t="s">
        <v>133</v>
      </c>
      <c r="D241" t="s">
        <v>425</v>
      </c>
      <c r="E241" t="s">
        <v>426</v>
      </c>
      <c r="F241" t="s">
        <v>26</v>
      </c>
      <c r="G241" s="2">
        <v>1</v>
      </c>
      <c r="H241" t="s">
        <v>136</v>
      </c>
      <c r="I241" s="3">
        <v>102.77</v>
      </c>
      <c r="J241" s="3">
        <v>229.9</v>
      </c>
      <c r="L241" s="3">
        <v>332.67</v>
      </c>
      <c r="M241" s="3">
        <v>332.67</v>
      </c>
      <c r="O241" t="s">
        <v>133</v>
      </c>
    </row>
    <row r="242" spans="1:15" x14ac:dyDescent="0.2">
      <c r="A242" t="s">
        <v>427</v>
      </c>
      <c r="B242" t="s">
        <v>133</v>
      </c>
      <c r="C242" t="s">
        <v>133</v>
      </c>
      <c r="D242" t="s">
        <v>428</v>
      </c>
      <c r="E242" t="s">
        <v>429</v>
      </c>
      <c r="F242" t="s">
        <v>26</v>
      </c>
      <c r="G242" s="2">
        <v>1</v>
      </c>
      <c r="H242" t="s">
        <v>155</v>
      </c>
      <c r="I242" s="3">
        <v>17.72</v>
      </c>
      <c r="J242" s="3">
        <v>30.25</v>
      </c>
      <c r="L242" s="3">
        <v>47.97</v>
      </c>
      <c r="M242" s="3">
        <v>47.97</v>
      </c>
      <c r="O242" t="s">
        <v>133</v>
      </c>
    </row>
    <row r="243" spans="1:15" x14ac:dyDescent="0.2">
      <c r="A243" t="s">
        <v>430</v>
      </c>
      <c r="B243" t="s">
        <v>133</v>
      </c>
      <c r="C243" t="s">
        <v>133</v>
      </c>
      <c r="D243" t="s">
        <v>425</v>
      </c>
      <c r="E243" t="s">
        <v>426</v>
      </c>
      <c r="F243" t="s">
        <v>27</v>
      </c>
      <c r="G243" s="2">
        <v>1</v>
      </c>
      <c r="H243" t="s">
        <v>136</v>
      </c>
      <c r="I243" s="3">
        <v>102.77</v>
      </c>
      <c r="J243" s="3">
        <v>229.9</v>
      </c>
      <c r="L243" s="3">
        <v>332.67</v>
      </c>
      <c r="M243" s="3">
        <v>332.67</v>
      </c>
      <c r="O243" t="s">
        <v>133</v>
      </c>
    </row>
    <row r="244" spans="1:15" x14ac:dyDescent="0.2">
      <c r="A244" t="s">
        <v>431</v>
      </c>
      <c r="B244" t="s">
        <v>133</v>
      </c>
      <c r="C244" t="s">
        <v>133</v>
      </c>
      <c r="D244" t="s">
        <v>428</v>
      </c>
      <c r="E244" t="s">
        <v>429</v>
      </c>
      <c r="F244" t="s">
        <v>27</v>
      </c>
      <c r="G244" s="2">
        <v>1</v>
      </c>
      <c r="H244" t="s">
        <v>155</v>
      </c>
      <c r="I244" s="3">
        <v>17.72</v>
      </c>
      <c r="J244" s="3">
        <v>30.25</v>
      </c>
      <c r="L244" s="3">
        <v>47.97</v>
      </c>
      <c r="M244" s="3">
        <v>47.97</v>
      </c>
      <c r="O244" t="s">
        <v>133</v>
      </c>
    </row>
    <row r="246" spans="1:15" ht="16" x14ac:dyDescent="0.2">
      <c r="A246" s="1" t="s">
        <v>432</v>
      </c>
      <c r="C246" s="1" t="s">
        <v>73</v>
      </c>
    </row>
    <row r="247" spans="1:15" x14ac:dyDescent="0.2">
      <c r="A247" t="s">
        <v>433</v>
      </c>
      <c r="B247" t="s">
        <v>133</v>
      </c>
      <c r="C247" t="s">
        <v>133</v>
      </c>
      <c r="D247" t="s">
        <v>73</v>
      </c>
      <c r="E247" t="s">
        <v>434</v>
      </c>
      <c r="F247" t="s">
        <v>26</v>
      </c>
      <c r="G247" s="2">
        <v>1</v>
      </c>
      <c r="H247" t="s">
        <v>136</v>
      </c>
      <c r="I247" s="3">
        <v>35.44</v>
      </c>
      <c r="J247" s="3">
        <v>102.85</v>
      </c>
      <c r="L247" s="3">
        <v>138.29</v>
      </c>
      <c r="M247" s="3">
        <v>138.29</v>
      </c>
      <c r="O247" t="s">
        <v>133</v>
      </c>
    </row>
    <row r="248" spans="1:15" x14ac:dyDescent="0.2">
      <c r="A248" t="s">
        <v>435</v>
      </c>
      <c r="B248" t="s">
        <v>133</v>
      </c>
      <c r="C248" t="s">
        <v>133</v>
      </c>
      <c r="D248" t="s">
        <v>73</v>
      </c>
      <c r="E248" t="s">
        <v>434</v>
      </c>
      <c r="F248" t="s">
        <v>27</v>
      </c>
      <c r="G248" s="2">
        <v>1</v>
      </c>
      <c r="H248" t="s">
        <v>136</v>
      </c>
      <c r="I248" s="3">
        <v>35.44</v>
      </c>
      <c r="J248" s="3">
        <v>102.85</v>
      </c>
      <c r="L248" s="3">
        <v>138.29</v>
      </c>
      <c r="M248" s="3">
        <v>138.29</v>
      </c>
      <c r="O248" t="s">
        <v>133</v>
      </c>
    </row>
    <row r="250" spans="1:15" ht="16" x14ac:dyDescent="0.2">
      <c r="A250" s="1" t="s">
        <v>436</v>
      </c>
      <c r="C250" s="1" t="s">
        <v>74</v>
      </c>
    </row>
    <row r="251" spans="1:15" x14ac:dyDescent="0.2">
      <c r="A251" t="s">
        <v>437</v>
      </c>
      <c r="B251" t="s">
        <v>133</v>
      </c>
      <c r="C251" t="s">
        <v>133</v>
      </c>
      <c r="D251" t="s">
        <v>438</v>
      </c>
      <c r="E251" t="s">
        <v>439</v>
      </c>
      <c r="F251" t="s">
        <v>26</v>
      </c>
      <c r="G251" s="2">
        <v>1</v>
      </c>
      <c r="H251" t="s">
        <v>155</v>
      </c>
      <c r="I251" s="3">
        <v>0</v>
      </c>
      <c r="J251" s="3">
        <v>121</v>
      </c>
      <c r="L251" s="3">
        <v>121</v>
      </c>
      <c r="M251" s="3">
        <v>121</v>
      </c>
      <c r="O251" t="s">
        <v>133</v>
      </c>
    </row>
    <row r="252" spans="1:15" x14ac:dyDescent="0.2">
      <c r="A252" t="s">
        <v>440</v>
      </c>
      <c r="B252" t="s">
        <v>133</v>
      </c>
      <c r="C252" t="s">
        <v>133</v>
      </c>
      <c r="D252" t="s">
        <v>438</v>
      </c>
      <c r="E252" t="s">
        <v>439</v>
      </c>
      <c r="F252" t="s">
        <v>27</v>
      </c>
      <c r="G252" s="2">
        <v>1</v>
      </c>
      <c r="H252" t="s">
        <v>155</v>
      </c>
      <c r="I252" s="3">
        <v>0</v>
      </c>
      <c r="J252" s="3">
        <v>121</v>
      </c>
      <c r="L252" s="3">
        <v>121</v>
      </c>
      <c r="M252" s="3">
        <v>121</v>
      </c>
      <c r="O252" t="s">
        <v>133</v>
      </c>
    </row>
    <row r="255" spans="1:15" s="4" customFormat="1" ht="16" x14ac:dyDescent="0.2">
      <c r="A255" s="4" t="s">
        <v>441</v>
      </c>
      <c r="B255" s="4" t="s">
        <v>18</v>
      </c>
      <c r="N255" s="6">
        <v>7280.64</v>
      </c>
    </row>
    <row r="257" spans="1:15" ht="16" x14ac:dyDescent="0.2">
      <c r="A257" s="1" t="s">
        <v>442</v>
      </c>
      <c r="C257" s="1" t="s">
        <v>75</v>
      </c>
    </row>
    <row r="258" spans="1:15" x14ac:dyDescent="0.2">
      <c r="A258" t="s">
        <v>443</v>
      </c>
      <c r="B258" t="s">
        <v>133</v>
      </c>
      <c r="C258" t="s">
        <v>133</v>
      </c>
      <c r="D258" t="s">
        <v>444</v>
      </c>
      <c r="E258" t="s">
        <v>445</v>
      </c>
      <c r="F258" t="s">
        <v>26</v>
      </c>
      <c r="G258" s="2">
        <v>1</v>
      </c>
      <c r="H258" t="s">
        <v>446</v>
      </c>
      <c r="I258" s="3">
        <v>85.05</v>
      </c>
      <c r="J258" s="3">
        <v>34.65</v>
      </c>
      <c r="L258" s="3">
        <v>119.7</v>
      </c>
      <c r="M258" s="3">
        <v>119.7</v>
      </c>
      <c r="O258" t="s">
        <v>133</v>
      </c>
    </row>
    <row r="259" spans="1:15" x14ac:dyDescent="0.2">
      <c r="A259" t="s">
        <v>447</v>
      </c>
      <c r="B259" t="s">
        <v>133</v>
      </c>
      <c r="C259" t="s">
        <v>133</v>
      </c>
      <c r="D259" t="s">
        <v>444</v>
      </c>
      <c r="E259" t="s">
        <v>445</v>
      </c>
      <c r="F259" t="s">
        <v>27</v>
      </c>
      <c r="G259" s="2">
        <v>1</v>
      </c>
      <c r="H259" t="s">
        <v>446</v>
      </c>
      <c r="I259" s="3">
        <v>85.05</v>
      </c>
      <c r="J259" s="3">
        <v>34.65</v>
      </c>
      <c r="L259" s="3">
        <v>119.7</v>
      </c>
      <c r="M259" s="3">
        <v>119.7</v>
      </c>
      <c r="O259" t="s">
        <v>133</v>
      </c>
    </row>
    <row r="260" spans="1:15" x14ac:dyDescent="0.2">
      <c r="A260" t="s">
        <v>448</v>
      </c>
      <c r="B260" t="s">
        <v>133</v>
      </c>
      <c r="C260" t="s">
        <v>133</v>
      </c>
      <c r="D260" t="s">
        <v>449</v>
      </c>
      <c r="E260" t="s">
        <v>450</v>
      </c>
      <c r="F260" t="s">
        <v>28</v>
      </c>
      <c r="G260" s="2">
        <v>4</v>
      </c>
      <c r="H260" t="s">
        <v>446</v>
      </c>
      <c r="I260" s="3">
        <v>85.05</v>
      </c>
      <c r="J260" s="3">
        <v>30.25</v>
      </c>
      <c r="L260" s="3">
        <v>115.3</v>
      </c>
      <c r="M260" s="3">
        <v>461.2</v>
      </c>
      <c r="O260" t="s">
        <v>133</v>
      </c>
    </row>
    <row r="261" spans="1:15" x14ac:dyDescent="0.2">
      <c r="A261" t="s">
        <v>451</v>
      </c>
      <c r="B261" t="s">
        <v>133</v>
      </c>
      <c r="C261" t="s">
        <v>133</v>
      </c>
      <c r="D261" t="s">
        <v>449</v>
      </c>
      <c r="E261" t="s">
        <v>450</v>
      </c>
      <c r="F261" t="s">
        <v>29</v>
      </c>
      <c r="G261" s="2">
        <v>4</v>
      </c>
      <c r="H261" t="s">
        <v>446</v>
      </c>
      <c r="I261" s="3">
        <v>85.05</v>
      </c>
      <c r="J261" s="3">
        <v>30.25</v>
      </c>
      <c r="L261" s="3">
        <v>115.3</v>
      </c>
      <c r="M261" s="3">
        <v>461.2</v>
      </c>
      <c r="O261" t="s">
        <v>133</v>
      </c>
    </row>
    <row r="262" spans="1:15" x14ac:dyDescent="0.2">
      <c r="A262" t="s">
        <v>452</v>
      </c>
      <c r="B262" t="s">
        <v>133</v>
      </c>
      <c r="C262" t="s">
        <v>133</v>
      </c>
      <c r="D262" t="s">
        <v>449</v>
      </c>
      <c r="E262" t="s">
        <v>450</v>
      </c>
      <c r="F262" t="s">
        <v>31</v>
      </c>
      <c r="G262" s="2">
        <v>4</v>
      </c>
      <c r="H262" t="s">
        <v>446</v>
      </c>
      <c r="I262" s="3">
        <v>85.05</v>
      </c>
      <c r="J262" s="3">
        <v>30.25</v>
      </c>
      <c r="L262" s="3">
        <v>115.3</v>
      </c>
      <c r="M262" s="3">
        <v>461.2</v>
      </c>
      <c r="O262" t="s">
        <v>133</v>
      </c>
    </row>
    <row r="263" spans="1:15" x14ac:dyDescent="0.2">
      <c r="A263" t="s">
        <v>453</v>
      </c>
      <c r="B263" t="s">
        <v>133</v>
      </c>
      <c r="C263" t="s">
        <v>133</v>
      </c>
      <c r="D263" t="s">
        <v>449</v>
      </c>
      <c r="E263" t="s">
        <v>450</v>
      </c>
      <c r="F263" t="s">
        <v>32</v>
      </c>
      <c r="G263" s="2">
        <v>4</v>
      </c>
      <c r="H263" t="s">
        <v>446</v>
      </c>
      <c r="I263" s="3">
        <v>85.05</v>
      </c>
      <c r="J263" s="3">
        <v>30.25</v>
      </c>
      <c r="L263" s="3">
        <v>115.3</v>
      </c>
      <c r="M263" s="3">
        <v>461.2</v>
      </c>
      <c r="O263" t="s">
        <v>133</v>
      </c>
    </row>
    <row r="265" spans="1:15" ht="16" x14ac:dyDescent="0.2">
      <c r="A265" s="1" t="s">
        <v>454</v>
      </c>
      <c r="C265" s="1" t="s">
        <v>76</v>
      </c>
    </row>
    <row r="266" spans="1:15" x14ac:dyDescent="0.2">
      <c r="A266" t="s">
        <v>455</v>
      </c>
      <c r="B266" t="s">
        <v>133</v>
      </c>
      <c r="C266" t="s">
        <v>133</v>
      </c>
      <c r="D266" t="s">
        <v>456</v>
      </c>
      <c r="E266" t="s">
        <v>457</v>
      </c>
      <c r="F266" t="s">
        <v>31</v>
      </c>
      <c r="G266" s="2">
        <v>2</v>
      </c>
      <c r="H266" t="s">
        <v>446</v>
      </c>
      <c r="I266" s="3">
        <v>85.05</v>
      </c>
      <c r="J266" s="3">
        <v>18.149999999999999</v>
      </c>
      <c r="L266" s="3">
        <v>103.2</v>
      </c>
      <c r="M266" s="3">
        <v>206.4</v>
      </c>
      <c r="O266" t="s">
        <v>133</v>
      </c>
    </row>
    <row r="267" spans="1:15" x14ac:dyDescent="0.2">
      <c r="A267" t="s">
        <v>458</v>
      </c>
      <c r="B267" t="s">
        <v>133</v>
      </c>
      <c r="C267" t="s">
        <v>133</v>
      </c>
      <c r="D267" t="s">
        <v>459</v>
      </c>
      <c r="E267" t="s">
        <v>457</v>
      </c>
      <c r="F267" t="s">
        <v>31</v>
      </c>
      <c r="G267" s="2">
        <v>2</v>
      </c>
      <c r="H267" t="s">
        <v>136</v>
      </c>
      <c r="I267" s="3">
        <v>85.05</v>
      </c>
      <c r="J267" s="3">
        <v>18.149999999999999</v>
      </c>
      <c r="L267" s="3">
        <v>103.2</v>
      </c>
      <c r="M267" s="3">
        <v>206.4</v>
      </c>
      <c r="O267" t="s">
        <v>133</v>
      </c>
    </row>
    <row r="268" spans="1:15" x14ac:dyDescent="0.2">
      <c r="A268" t="s">
        <v>460</v>
      </c>
      <c r="B268" t="s">
        <v>133</v>
      </c>
      <c r="C268" t="s">
        <v>133</v>
      </c>
      <c r="D268" t="s">
        <v>456</v>
      </c>
      <c r="E268" t="s">
        <v>457</v>
      </c>
      <c r="F268" t="s">
        <v>32</v>
      </c>
      <c r="G268" s="2">
        <v>2</v>
      </c>
      <c r="H268" t="s">
        <v>446</v>
      </c>
      <c r="I268" s="3">
        <v>85.05</v>
      </c>
      <c r="J268" s="3">
        <v>18.149999999999999</v>
      </c>
      <c r="L268" s="3">
        <v>103.2</v>
      </c>
      <c r="M268" s="3">
        <v>206.4</v>
      </c>
      <c r="O268" t="s">
        <v>133</v>
      </c>
    </row>
    <row r="269" spans="1:15" x14ac:dyDescent="0.2">
      <c r="A269" t="s">
        <v>461</v>
      </c>
      <c r="B269" t="s">
        <v>133</v>
      </c>
      <c r="C269" t="s">
        <v>133</v>
      </c>
      <c r="D269" t="s">
        <v>459</v>
      </c>
      <c r="E269" t="s">
        <v>457</v>
      </c>
      <c r="F269" t="s">
        <v>32</v>
      </c>
      <c r="G269" s="2">
        <v>2</v>
      </c>
      <c r="H269" t="s">
        <v>136</v>
      </c>
      <c r="I269" s="3">
        <v>85.05</v>
      </c>
      <c r="J269" s="3">
        <v>18.149999999999999</v>
      </c>
      <c r="L269" s="3">
        <v>103.2</v>
      </c>
      <c r="M269" s="3">
        <v>206.4</v>
      </c>
      <c r="O269" t="s">
        <v>133</v>
      </c>
    </row>
    <row r="271" spans="1:15" ht="16" x14ac:dyDescent="0.2">
      <c r="A271" s="1" t="s">
        <v>462</v>
      </c>
      <c r="C271" s="1" t="s">
        <v>77</v>
      </c>
    </row>
    <row r="272" spans="1:15" x14ac:dyDescent="0.2">
      <c r="A272" t="s">
        <v>463</v>
      </c>
      <c r="B272" t="s">
        <v>133</v>
      </c>
      <c r="C272" t="s">
        <v>133</v>
      </c>
      <c r="D272" t="s">
        <v>464</v>
      </c>
      <c r="E272" t="s">
        <v>465</v>
      </c>
      <c r="F272" t="s">
        <v>26</v>
      </c>
      <c r="G272" s="2">
        <v>1</v>
      </c>
      <c r="H272" t="s">
        <v>446</v>
      </c>
      <c r="I272" s="3">
        <v>85.05</v>
      </c>
      <c r="J272" s="3">
        <v>12.1</v>
      </c>
      <c r="L272" s="3">
        <v>97.15</v>
      </c>
      <c r="M272" s="3">
        <v>97.15</v>
      </c>
      <c r="O272" t="s">
        <v>133</v>
      </c>
    </row>
    <row r="273" spans="1:15" x14ac:dyDescent="0.2">
      <c r="A273" t="s">
        <v>466</v>
      </c>
      <c r="B273" t="s">
        <v>133</v>
      </c>
      <c r="C273" t="s">
        <v>133</v>
      </c>
      <c r="D273" t="s">
        <v>464</v>
      </c>
      <c r="E273" t="s">
        <v>465</v>
      </c>
      <c r="F273" t="s">
        <v>27</v>
      </c>
      <c r="G273" s="2">
        <v>1</v>
      </c>
      <c r="H273" t="s">
        <v>446</v>
      </c>
      <c r="I273" s="3">
        <v>85.05</v>
      </c>
      <c r="J273" s="3">
        <v>12.1</v>
      </c>
      <c r="L273" s="3">
        <v>97.15</v>
      </c>
      <c r="M273" s="3">
        <v>97.15</v>
      </c>
      <c r="O273" t="s">
        <v>133</v>
      </c>
    </row>
    <row r="274" spans="1:15" x14ac:dyDescent="0.2">
      <c r="A274" t="s">
        <v>467</v>
      </c>
      <c r="B274" t="s">
        <v>133</v>
      </c>
      <c r="C274" t="s">
        <v>133</v>
      </c>
      <c r="D274" t="s">
        <v>464</v>
      </c>
      <c r="E274" t="s">
        <v>465</v>
      </c>
      <c r="F274" t="s">
        <v>28</v>
      </c>
      <c r="G274" s="2">
        <v>1</v>
      </c>
      <c r="H274" t="s">
        <v>446</v>
      </c>
      <c r="I274" s="3">
        <v>85.05</v>
      </c>
      <c r="J274" s="3">
        <v>12.1</v>
      </c>
      <c r="L274" s="3">
        <v>97.15</v>
      </c>
      <c r="M274" s="3">
        <v>97.15</v>
      </c>
      <c r="O274" t="s">
        <v>133</v>
      </c>
    </row>
    <row r="275" spans="1:15" x14ac:dyDescent="0.2">
      <c r="A275" t="s">
        <v>468</v>
      </c>
      <c r="B275" t="s">
        <v>133</v>
      </c>
      <c r="C275" t="s">
        <v>133</v>
      </c>
      <c r="D275" t="s">
        <v>464</v>
      </c>
      <c r="E275" t="s">
        <v>465</v>
      </c>
      <c r="F275" t="s">
        <v>29</v>
      </c>
      <c r="G275" s="2">
        <v>1</v>
      </c>
      <c r="H275" t="s">
        <v>446</v>
      </c>
      <c r="I275" s="3">
        <v>85.05</v>
      </c>
      <c r="J275" s="3">
        <v>12.1</v>
      </c>
      <c r="L275" s="3">
        <v>97.15</v>
      </c>
      <c r="M275" s="3">
        <v>97.15</v>
      </c>
      <c r="O275" t="s">
        <v>133</v>
      </c>
    </row>
    <row r="276" spans="1:15" x14ac:dyDescent="0.2">
      <c r="A276" t="s">
        <v>469</v>
      </c>
      <c r="B276" t="s">
        <v>133</v>
      </c>
      <c r="C276" t="s">
        <v>133</v>
      </c>
      <c r="D276" t="s">
        <v>464</v>
      </c>
      <c r="E276" t="s">
        <v>465</v>
      </c>
      <c r="F276" t="s">
        <v>31</v>
      </c>
      <c r="G276" s="2">
        <v>2</v>
      </c>
      <c r="H276" t="s">
        <v>446</v>
      </c>
      <c r="I276" s="3">
        <v>85.05</v>
      </c>
      <c r="J276" s="3">
        <v>12.1</v>
      </c>
      <c r="L276" s="3">
        <v>97.15</v>
      </c>
      <c r="M276" s="3">
        <v>194.3</v>
      </c>
      <c r="O276" t="s">
        <v>133</v>
      </c>
    </row>
    <row r="277" spans="1:15" x14ac:dyDescent="0.2">
      <c r="A277" t="s">
        <v>470</v>
      </c>
      <c r="B277" t="s">
        <v>133</v>
      </c>
      <c r="C277" t="s">
        <v>133</v>
      </c>
      <c r="D277" t="s">
        <v>464</v>
      </c>
      <c r="E277" t="s">
        <v>465</v>
      </c>
      <c r="F277" t="s">
        <v>32</v>
      </c>
      <c r="G277" s="2">
        <v>2</v>
      </c>
      <c r="H277" t="s">
        <v>446</v>
      </c>
      <c r="I277" s="3">
        <v>85.05</v>
      </c>
      <c r="J277" s="3">
        <v>12.1</v>
      </c>
      <c r="L277" s="3">
        <v>97.15</v>
      </c>
      <c r="M277" s="3">
        <v>194.3</v>
      </c>
      <c r="O277" t="s">
        <v>133</v>
      </c>
    </row>
    <row r="279" spans="1:15" ht="16" x14ac:dyDescent="0.2">
      <c r="A279" s="1" t="s">
        <v>471</v>
      </c>
      <c r="C279" s="1" t="s">
        <v>78</v>
      </c>
    </row>
    <row r="280" spans="1:15" x14ac:dyDescent="0.2">
      <c r="A280" t="s">
        <v>472</v>
      </c>
      <c r="B280" t="s">
        <v>133</v>
      </c>
      <c r="C280" t="s">
        <v>133</v>
      </c>
      <c r="D280" t="s">
        <v>473</v>
      </c>
      <c r="E280" t="s">
        <v>457</v>
      </c>
      <c r="F280" t="s">
        <v>26</v>
      </c>
      <c r="G280" s="2">
        <v>4</v>
      </c>
      <c r="H280" t="s">
        <v>446</v>
      </c>
      <c r="I280" s="3">
        <v>85.05</v>
      </c>
      <c r="J280" s="3">
        <v>18.149999999999999</v>
      </c>
      <c r="L280" s="3">
        <v>103.2</v>
      </c>
      <c r="M280" s="3">
        <v>412.8</v>
      </c>
      <c r="O280" t="s">
        <v>133</v>
      </c>
    </row>
    <row r="281" spans="1:15" x14ac:dyDescent="0.2">
      <c r="A281" t="s">
        <v>474</v>
      </c>
      <c r="B281" t="s">
        <v>133</v>
      </c>
      <c r="C281" t="s">
        <v>133</v>
      </c>
      <c r="D281" t="s">
        <v>473</v>
      </c>
      <c r="E281" t="s">
        <v>457</v>
      </c>
      <c r="F281" t="s">
        <v>27</v>
      </c>
      <c r="G281" s="2">
        <v>4</v>
      </c>
      <c r="H281" t="s">
        <v>446</v>
      </c>
      <c r="I281" s="3">
        <v>85.05</v>
      </c>
      <c r="J281" s="3">
        <v>18.149999999999999</v>
      </c>
      <c r="L281" s="3">
        <v>103.2</v>
      </c>
      <c r="M281" s="3">
        <v>412.8</v>
      </c>
      <c r="O281" t="s">
        <v>133</v>
      </c>
    </row>
    <row r="282" spans="1:15" x14ac:dyDescent="0.2">
      <c r="A282" t="s">
        <v>475</v>
      </c>
      <c r="B282" t="s">
        <v>133</v>
      </c>
      <c r="C282" t="s">
        <v>133</v>
      </c>
      <c r="D282" t="s">
        <v>473</v>
      </c>
      <c r="E282" t="s">
        <v>457</v>
      </c>
      <c r="F282" t="s">
        <v>28</v>
      </c>
      <c r="G282" s="2">
        <v>6</v>
      </c>
      <c r="H282" t="s">
        <v>446</v>
      </c>
      <c r="I282" s="3">
        <v>85.05</v>
      </c>
      <c r="J282" s="3">
        <v>18.149999999999999</v>
      </c>
      <c r="L282" s="3">
        <v>103.2</v>
      </c>
      <c r="M282" s="3">
        <v>619.20000000000005</v>
      </c>
      <c r="O282" t="s">
        <v>133</v>
      </c>
    </row>
    <row r="283" spans="1:15" x14ac:dyDescent="0.2">
      <c r="A283" t="s">
        <v>476</v>
      </c>
      <c r="B283" t="s">
        <v>133</v>
      </c>
      <c r="C283" t="s">
        <v>133</v>
      </c>
      <c r="D283" t="s">
        <v>473</v>
      </c>
      <c r="E283" t="s">
        <v>457</v>
      </c>
      <c r="F283" t="s">
        <v>29</v>
      </c>
      <c r="G283" s="2">
        <v>6</v>
      </c>
      <c r="H283" t="s">
        <v>446</v>
      </c>
      <c r="I283" s="3">
        <v>85.05</v>
      </c>
      <c r="J283" s="3">
        <v>18.149999999999999</v>
      </c>
      <c r="L283" s="3">
        <v>103.2</v>
      </c>
      <c r="M283" s="3">
        <v>619.20000000000005</v>
      </c>
      <c r="O283" t="s">
        <v>133</v>
      </c>
    </row>
    <row r="284" spans="1:15" x14ac:dyDescent="0.2">
      <c r="A284" t="s">
        <v>477</v>
      </c>
      <c r="B284" t="s">
        <v>133</v>
      </c>
      <c r="C284" t="s">
        <v>133</v>
      </c>
      <c r="D284" t="s">
        <v>473</v>
      </c>
      <c r="E284" t="s">
        <v>457</v>
      </c>
      <c r="F284" t="s">
        <v>31</v>
      </c>
      <c r="G284" s="2">
        <v>4</v>
      </c>
      <c r="H284" t="s">
        <v>446</v>
      </c>
      <c r="I284" s="3">
        <v>85.05</v>
      </c>
      <c r="J284" s="3">
        <v>18.149999999999999</v>
      </c>
      <c r="L284" s="3">
        <v>103.2</v>
      </c>
      <c r="M284" s="3">
        <v>412.8</v>
      </c>
      <c r="O284" t="s">
        <v>133</v>
      </c>
    </row>
    <row r="285" spans="1:15" x14ac:dyDescent="0.2">
      <c r="A285" t="s">
        <v>478</v>
      </c>
      <c r="B285" t="s">
        <v>133</v>
      </c>
      <c r="C285" t="s">
        <v>133</v>
      </c>
      <c r="D285" t="s">
        <v>473</v>
      </c>
      <c r="E285" t="s">
        <v>457</v>
      </c>
      <c r="F285" t="s">
        <v>32</v>
      </c>
      <c r="G285" s="2">
        <v>4</v>
      </c>
      <c r="H285" t="s">
        <v>446</v>
      </c>
      <c r="I285" s="3">
        <v>85.05</v>
      </c>
      <c r="J285" s="3">
        <v>18.149999999999999</v>
      </c>
      <c r="L285" s="3">
        <v>103.2</v>
      </c>
      <c r="M285" s="3">
        <v>412.8</v>
      </c>
      <c r="O285" t="s">
        <v>133</v>
      </c>
    </row>
    <row r="287" spans="1:15" ht="16" x14ac:dyDescent="0.2">
      <c r="A287" s="1" t="s">
        <v>479</v>
      </c>
      <c r="C287" s="1" t="s">
        <v>79</v>
      </c>
    </row>
    <row r="288" spans="1:15" x14ac:dyDescent="0.2">
      <c r="A288" t="s">
        <v>480</v>
      </c>
      <c r="B288" t="s">
        <v>133</v>
      </c>
      <c r="C288" t="s">
        <v>133</v>
      </c>
      <c r="D288" t="s">
        <v>481</v>
      </c>
      <c r="E288" t="s">
        <v>482</v>
      </c>
      <c r="F288" t="s">
        <v>26</v>
      </c>
      <c r="G288" s="2">
        <v>1</v>
      </c>
      <c r="H288" t="s">
        <v>446</v>
      </c>
      <c r="I288" s="3">
        <v>85.05</v>
      </c>
      <c r="J288" s="3">
        <v>92.4</v>
      </c>
      <c r="L288" s="3">
        <v>177.45</v>
      </c>
      <c r="M288" s="3">
        <v>177.45</v>
      </c>
      <c r="O288" t="s">
        <v>133</v>
      </c>
    </row>
    <row r="289" spans="1:15" x14ac:dyDescent="0.2">
      <c r="A289" t="s">
        <v>483</v>
      </c>
      <c r="B289" t="s">
        <v>133</v>
      </c>
      <c r="C289" t="s">
        <v>133</v>
      </c>
      <c r="D289" t="s">
        <v>481</v>
      </c>
      <c r="E289" t="s">
        <v>482</v>
      </c>
      <c r="F289" t="s">
        <v>27</v>
      </c>
      <c r="G289" s="2">
        <v>1</v>
      </c>
      <c r="H289" t="s">
        <v>446</v>
      </c>
      <c r="I289" s="3">
        <v>85.05</v>
      </c>
      <c r="J289" s="3">
        <v>92.4</v>
      </c>
      <c r="L289" s="3">
        <v>177.45</v>
      </c>
      <c r="M289" s="3">
        <v>177.45</v>
      </c>
      <c r="O289" t="s">
        <v>133</v>
      </c>
    </row>
    <row r="290" spans="1:15" x14ac:dyDescent="0.2">
      <c r="A290" t="s">
        <v>484</v>
      </c>
      <c r="B290" t="s">
        <v>133</v>
      </c>
      <c r="C290" t="s">
        <v>133</v>
      </c>
      <c r="D290" t="s">
        <v>485</v>
      </c>
      <c r="E290" t="s">
        <v>486</v>
      </c>
      <c r="F290" t="s">
        <v>31</v>
      </c>
      <c r="G290" s="2">
        <v>1</v>
      </c>
      <c r="H290" t="s">
        <v>155</v>
      </c>
      <c r="I290" s="3">
        <v>31.22</v>
      </c>
      <c r="J290" s="3">
        <v>22</v>
      </c>
      <c r="L290" s="3">
        <v>53.22</v>
      </c>
      <c r="M290" s="3">
        <v>53.22</v>
      </c>
      <c r="O290" t="s">
        <v>133</v>
      </c>
    </row>
    <row r="291" spans="1:15" x14ac:dyDescent="0.2">
      <c r="A291" t="s">
        <v>487</v>
      </c>
      <c r="B291" t="s">
        <v>133</v>
      </c>
      <c r="C291" t="s">
        <v>133</v>
      </c>
      <c r="D291" t="s">
        <v>485</v>
      </c>
      <c r="E291" t="s">
        <v>486</v>
      </c>
      <c r="F291" t="s">
        <v>32</v>
      </c>
      <c r="G291" s="2">
        <v>1</v>
      </c>
      <c r="H291" t="s">
        <v>155</v>
      </c>
      <c r="I291" s="3">
        <v>31.22</v>
      </c>
      <c r="J291" s="3">
        <v>22</v>
      </c>
      <c r="L291" s="3">
        <v>53.22</v>
      </c>
      <c r="M291" s="3">
        <v>53.22</v>
      </c>
      <c r="O291" t="s">
        <v>133</v>
      </c>
    </row>
    <row r="293" spans="1:15" ht="16" x14ac:dyDescent="0.2">
      <c r="A293" s="1" t="s">
        <v>488</v>
      </c>
      <c r="C293" s="1" t="s">
        <v>80</v>
      </c>
    </row>
    <row r="294" spans="1:15" x14ac:dyDescent="0.2">
      <c r="A294" t="s">
        <v>489</v>
      </c>
      <c r="B294" t="s">
        <v>133</v>
      </c>
      <c r="C294" t="s">
        <v>133</v>
      </c>
      <c r="D294" t="s">
        <v>490</v>
      </c>
      <c r="E294" t="s">
        <v>445</v>
      </c>
      <c r="F294" t="s">
        <v>31</v>
      </c>
      <c r="G294" s="2">
        <v>1</v>
      </c>
      <c r="H294" t="s">
        <v>446</v>
      </c>
      <c r="I294" s="3">
        <v>85.05</v>
      </c>
      <c r="J294" s="3">
        <v>36.299999999999997</v>
      </c>
      <c r="L294" s="3">
        <v>121.35</v>
      </c>
      <c r="M294" s="3">
        <v>121.35</v>
      </c>
      <c r="O294" t="s">
        <v>133</v>
      </c>
    </row>
    <row r="295" spans="1:15" x14ac:dyDescent="0.2">
      <c r="A295" t="s">
        <v>491</v>
      </c>
      <c r="B295" t="s">
        <v>133</v>
      </c>
      <c r="C295" t="s">
        <v>133</v>
      </c>
      <c r="D295" t="s">
        <v>490</v>
      </c>
      <c r="E295" t="s">
        <v>445</v>
      </c>
      <c r="F295" t="s">
        <v>32</v>
      </c>
      <c r="G295" s="2">
        <v>1</v>
      </c>
      <c r="H295" t="s">
        <v>446</v>
      </c>
      <c r="I295" s="3">
        <v>85.05</v>
      </c>
      <c r="J295" s="3">
        <v>36.299999999999997</v>
      </c>
      <c r="L295" s="3">
        <v>121.35</v>
      </c>
      <c r="M295" s="3">
        <v>121.35</v>
      </c>
      <c r="O295" t="s">
        <v>133</v>
      </c>
    </row>
    <row r="298" spans="1:15" s="4" customFormat="1" ht="16" x14ac:dyDescent="0.2">
      <c r="A298" s="4" t="s">
        <v>492</v>
      </c>
      <c r="B298" s="4" t="s">
        <v>19</v>
      </c>
      <c r="N298" s="6">
        <v>1843.28</v>
      </c>
    </row>
    <row r="300" spans="1:15" ht="16" x14ac:dyDescent="0.2">
      <c r="A300" s="1" t="s">
        <v>493</v>
      </c>
      <c r="C300" s="1" t="s">
        <v>81</v>
      </c>
    </row>
    <row r="301" spans="1:15" x14ac:dyDescent="0.2">
      <c r="A301" t="s">
        <v>494</v>
      </c>
      <c r="B301" t="s">
        <v>133</v>
      </c>
      <c r="C301" t="s">
        <v>133</v>
      </c>
      <c r="D301" t="s">
        <v>495</v>
      </c>
      <c r="E301" t="s">
        <v>496</v>
      </c>
      <c r="F301" t="s">
        <v>26</v>
      </c>
      <c r="G301" s="2">
        <v>6</v>
      </c>
      <c r="H301" t="s">
        <v>141</v>
      </c>
      <c r="I301" s="3">
        <v>15.61</v>
      </c>
      <c r="J301" s="3">
        <v>2.2000000000000002</v>
      </c>
      <c r="L301" s="3">
        <v>17.809999999999999</v>
      </c>
      <c r="M301" s="3">
        <v>106.86</v>
      </c>
      <c r="O301" t="s">
        <v>133</v>
      </c>
    </row>
    <row r="302" spans="1:15" x14ac:dyDescent="0.2">
      <c r="A302" t="s">
        <v>497</v>
      </c>
      <c r="B302" t="s">
        <v>133</v>
      </c>
      <c r="C302" t="s">
        <v>133</v>
      </c>
      <c r="D302" t="s">
        <v>495</v>
      </c>
      <c r="E302" t="s">
        <v>496</v>
      </c>
      <c r="F302" t="s">
        <v>27</v>
      </c>
      <c r="G302" s="2">
        <v>6</v>
      </c>
      <c r="H302" t="s">
        <v>141</v>
      </c>
      <c r="I302" s="3">
        <v>15.61</v>
      </c>
      <c r="J302" s="3">
        <v>2.2000000000000002</v>
      </c>
      <c r="L302" s="3">
        <v>17.809999999999999</v>
      </c>
      <c r="M302" s="3">
        <v>106.86</v>
      </c>
      <c r="O302" t="s">
        <v>133</v>
      </c>
    </row>
    <row r="303" spans="1:15" x14ac:dyDescent="0.2">
      <c r="A303" t="s">
        <v>498</v>
      </c>
      <c r="B303" t="s">
        <v>133</v>
      </c>
      <c r="C303" t="s">
        <v>133</v>
      </c>
      <c r="D303" t="s">
        <v>495</v>
      </c>
      <c r="E303" t="s">
        <v>496</v>
      </c>
      <c r="F303" t="s">
        <v>28</v>
      </c>
      <c r="G303" s="2">
        <v>15.75</v>
      </c>
      <c r="H303" t="s">
        <v>141</v>
      </c>
      <c r="I303" s="3">
        <v>15.61</v>
      </c>
      <c r="J303" s="3">
        <v>2.2000000000000002</v>
      </c>
      <c r="L303" s="3">
        <v>17.809999999999999</v>
      </c>
      <c r="M303" s="3">
        <v>280.5</v>
      </c>
      <c r="O303" t="s">
        <v>133</v>
      </c>
    </row>
    <row r="304" spans="1:15" x14ac:dyDescent="0.2">
      <c r="A304" t="s">
        <v>499</v>
      </c>
      <c r="B304" t="s">
        <v>133</v>
      </c>
      <c r="C304" t="s">
        <v>133</v>
      </c>
      <c r="D304" t="s">
        <v>495</v>
      </c>
      <c r="E304" t="s">
        <v>496</v>
      </c>
      <c r="F304" t="s">
        <v>29</v>
      </c>
      <c r="G304" s="2">
        <v>15.75</v>
      </c>
      <c r="H304" t="s">
        <v>141</v>
      </c>
      <c r="I304" s="3">
        <v>15.61</v>
      </c>
      <c r="J304" s="3">
        <v>2.2000000000000002</v>
      </c>
      <c r="L304" s="3">
        <v>17.809999999999999</v>
      </c>
      <c r="M304" s="3">
        <v>280.5</v>
      </c>
      <c r="O304" t="s">
        <v>133</v>
      </c>
    </row>
    <row r="305" spans="1:15" x14ac:dyDescent="0.2">
      <c r="A305" t="s">
        <v>500</v>
      </c>
      <c r="B305" t="s">
        <v>133</v>
      </c>
      <c r="C305" t="s">
        <v>133</v>
      </c>
      <c r="D305" t="s">
        <v>495</v>
      </c>
      <c r="E305" t="s">
        <v>496</v>
      </c>
      <c r="F305" t="s">
        <v>31</v>
      </c>
      <c r="G305" s="2">
        <v>30</v>
      </c>
      <c r="H305" t="s">
        <v>141</v>
      </c>
      <c r="I305" s="3">
        <v>15.61</v>
      </c>
      <c r="J305" s="3">
        <v>2.2000000000000002</v>
      </c>
      <c r="L305" s="3">
        <v>17.809999999999999</v>
      </c>
      <c r="M305" s="3">
        <v>534.28</v>
      </c>
      <c r="O305" t="s">
        <v>133</v>
      </c>
    </row>
    <row r="306" spans="1:15" x14ac:dyDescent="0.2">
      <c r="A306" t="s">
        <v>501</v>
      </c>
      <c r="B306" t="s">
        <v>133</v>
      </c>
      <c r="C306" t="s">
        <v>133</v>
      </c>
      <c r="D306" t="s">
        <v>495</v>
      </c>
      <c r="E306" t="s">
        <v>496</v>
      </c>
      <c r="F306" t="s">
        <v>32</v>
      </c>
      <c r="G306" s="2">
        <v>30</v>
      </c>
      <c r="H306" t="s">
        <v>141</v>
      </c>
      <c r="I306" s="3">
        <v>15.61</v>
      </c>
      <c r="J306" s="3">
        <v>2.2000000000000002</v>
      </c>
      <c r="L306" s="3">
        <v>17.809999999999999</v>
      </c>
      <c r="M306" s="3">
        <v>534.28</v>
      </c>
      <c r="O306" t="s">
        <v>133</v>
      </c>
    </row>
    <row r="309" spans="1:15" s="4" customFormat="1" ht="16" x14ac:dyDescent="0.2">
      <c r="A309" s="4" t="s">
        <v>502</v>
      </c>
      <c r="B309" s="4" t="s">
        <v>20</v>
      </c>
      <c r="N309" s="6">
        <v>9742.7000000000007</v>
      </c>
    </row>
    <row r="311" spans="1:15" ht="16" x14ac:dyDescent="0.2">
      <c r="A311" s="1" t="s">
        <v>503</v>
      </c>
      <c r="C311" s="1" t="s">
        <v>82</v>
      </c>
    </row>
    <row r="312" spans="1:15" x14ac:dyDescent="0.2">
      <c r="A312" t="s">
        <v>504</v>
      </c>
      <c r="B312" t="s">
        <v>133</v>
      </c>
      <c r="C312" t="s">
        <v>133</v>
      </c>
      <c r="D312" t="s">
        <v>505</v>
      </c>
      <c r="E312" t="s">
        <v>506</v>
      </c>
      <c r="F312" t="s">
        <v>26</v>
      </c>
      <c r="G312" s="2">
        <v>9.6000003814697266</v>
      </c>
      <c r="H312" t="s">
        <v>141</v>
      </c>
      <c r="I312" s="3">
        <v>17.48</v>
      </c>
      <c r="J312" s="3">
        <v>10.29</v>
      </c>
      <c r="L312" s="3">
        <v>27.77</v>
      </c>
      <c r="M312" s="3">
        <v>266.57</v>
      </c>
      <c r="O312" t="s">
        <v>133</v>
      </c>
    </row>
    <row r="313" spans="1:15" x14ac:dyDescent="0.2">
      <c r="A313" t="s">
        <v>507</v>
      </c>
      <c r="B313" t="s">
        <v>133</v>
      </c>
      <c r="C313" t="s">
        <v>133</v>
      </c>
      <c r="D313" t="s">
        <v>508</v>
      </c>
      <c r="E313" t="s">
        <v>496</v>
      </c>
      <c r="F313" t="s">
        <v>26</v>
      </c>
      <c r="G313" s="2">
        <v>24</v>
      </c>
      <c r="H313" t="s">
        <v>141</v>
      </c>
      <c r="I313" s="3">
        <v>15.61</v>
      </c>
      <c r="J313" s="3">
        <v>2.2000000000000002</v>
      </c>
      <c r="L313" s="3">
        <v>17.809999999999999</v>
      </c>
      <c r="M313" s="3">
        <v>427.43</v>
      </c>
      <c r="O313" t="s">
        <v>133</v>
      </c>
    </row>
    <row r="314" spans="1:15" x14ac:dyDescent="0.2">
      <c r="A314" t="s">
        <v>509</v>
      </c>
      <c r="B314" t="s">
        <v>133</v>
      </c>
      <c r="C314" t="s">
        <v>133</v>
      </c>
      <c r="D314" t="s">
        <v>510</v>
      </c>
      <c r="E314" t="s">
        <v>511</v>
      </c>
      <c r="F314" t="s">
        <v>26</v>
      </c>
      <c r="G314" s="2">
        <v>9.6000003814697266</v>
      </c>
      <c r="H314" t="s">
        <v>141</v>
      </c>
      <c r="I314" s="3">
        <v>9.3699999999999992</v>
      </c>
      <c r="J314" s="3">
        <v>1.65</v>
      </c>
      <c r="L314" s="3">
        <v>11.02</v>
      </c>
      <c r="M314" s="3">
        <v>105.75</v>
      </c>
      <c r="O314" t="s">
        <v>133</v>
      </c>
    </row>
    <row r="315" spans="1:15" x14ac:dyDescent="0.2">
      <c r="A315" t="s">
        <v>512</v>
      </c>
      <c r="B315" t="s">
        <v>133</v>
      </c>
      <c r="C315" t="s">
        <v>133</v>
      </c>
      <c r="D315" t="s">
        <v>513</v>
      </c>
      <c r="E315" t="s">
        <v>514</v>
      </c>
      <c r="F315" t="s">
        <v>26</v>
      </c>
      <c r="G315" s="2">
        <v>9.6000003814697266</v>
      </c>
      <c r="H315" t="s">
        <v>141</v>
      </c>
      <c r="I315" s="3">
        <v>23.41</v>
      </c>
      <c r="J315" s="3">
        <v>35.64</v>
      </c>
      <c r="L315" s="3">
        <v>59.05</v>
      </c>
      <c r="M315" s="3">
        <v>566.91999999999996</v>
      </c>
      <c r="O315" t="s">
        <v>133</v>
      </c>
    </row>
    <row r="316" spans="1:15" x14ac:dyDescent="0.2">
      <c r="A316" t="s">
        <v>515</v>
      </c>
      <c r="B316" t="s">
        <v>133</v>
      </c>
      <c r="C316" t="s">
        <v>133</v>
      </c>
      <c r="D316" t="s">
        <v>505</v>
      </c>
      <c r="E316" t="s">
        <v>506</v>
      </c>
      <c r="F316" t="s">
        <v>27</v>
      </c>
      <c r="G316" s="2">
        <v>9.6000003814697266</v>
      </c>
      <c r="H316" t="s">
        <v>141</v>
      </c>
      <c r="I316" s="3">
        <v>17.48</v>
      </c>
      <c r="J316" s="3">
        <v>10.29</v>
      </c>
      <c r="L316" s="3">
        <v>27.77</v>
      </c>
      <c r="M316" s="3">
        <v>266.57</v>
      </c>
      <c r="O316" t="s">
        <v>133</v>
      </c>
    </row>
    <row r="317" spans="1:15" x14ac:dyDescent="0.2">
      <c r="A317" t="s">
        <v>516</v>
      </c>
      <c r="B317" t="s">
        <v>133</v>
      </c>
      <c r="C317" t="s">
        <v>133</v>
      </c>
      <c r="D317" t="s">
        <v>508</v>
      </c>
      <c r="E317" t="s">
        <v>496</v>
      </c>
      <c r="F317" t="s">
        <v>27</v>
      </c>
      <c r="G317" s="2">
        <v>24</v>
      </c>
      <c r="H317" t="s">
        <v>141</v>
      </c>
      <c r="I317" s="3">
        <v>15.61</v>
      </c>
      <c r="J317" s="3">
        <v>2.2000000000000002</v>
      </c>
      <c r="L317" s="3">
        <v>17.809999999999999</v>
      </c>
      <c r="M317" s="3">
        <v>427.43</v>
      </c>
      <c r="O317" t="s">
        <v>133</v>
      </c>
    </row>
    <row r="318" spans="1:15" x14ac:dyDescent="0.2">
      <c r="A318" t="s">
        <v>517</v>
      </c>
      <c r="B318" t="s">
        <v>133</v>
      </c>
      <c r="C318" t="s">
        <v>133</v>
      </c>
      <c r="D318" t="s">
        <v>510</v>
      </c>
      <c r="E318" t="s">
        <v>511</v>
      </c>
      <c r="F318" t="s">
        <v>27</v>
      </c>
      <c r="G318" s="2">
        <v>9.6000003814697266</v>
      </c>
      <c r="H318" t="s">
        <v>141</v>
      </c>
      <c r="I318" s="3">
        <v>9.3699999999999992</v>
      </c>
      <c r="J318" s="3">
        <v>1.65</v>
      </c>
      <c r="L318" s="3">
        <v>11.02</v>
      </c>
      <c r="M318" s="3">
        <v>105.75</v>
      </c>
      <c r="O318" t="s">
        <v>133</v>
      </c>
    </row>
    <row r="319" spans="1:15" x14ac:dyDescent="0.2">
      <c r="A319" t="s">
        <v>518</v>
      </c>
      <c r="B319" t="s">
        <v>133</v>
      </c>
      <c r="C319" t="s">
        <v>133</v>
      </c>
      <c r="D319" t="s">
        <v>513</v>
      </c>
      <c r="E319" t="s">
        <v>514</v>
      </c>
      <c r="F319" t="s">
        <v>27</v>
      </c>
      <c r="G319" s="2">
        <v>9.6000003814697266</v>
      </c>
      <c r="H319" t="s">
        <v>141</v>
      </c>
      <c r="I319" s="3">
        <v>23.41</v>
      </c>
      <c r="J319" s="3">
        <v>35.64</v>
      </c>
      <c r="L319" s="3">
        <v>59.05</v>
      </c>
      <c r="M319" s="3">
        <v>566.91999999999996</v>
      </c>
      <c r="O319" t="s">
        <v>133</v>
      </c>
    </row>
    <row r="320" spans="1:15" x14ac:dyDescent="0.2">
      <c r="A320" t="s">
        <v>519</v>
      </c>
      <c r="B320" t="s">
        <v>133</v>
      </c>
      <c r="C320" t="s">
        <v>133</v>
      </c>
      <c r="D320" t="s">
        <v>508</v>
      </c>
      <c r="E320" t="s">
        <v>496</v>
      </c>
      <c r="F320" t="s">
        <v>28</v>
      </c>
      <c r="G320" s="2">
        <v>38.400001525878906</v>
      </c>
      <c r="H320" t="s">
        <v>141</v>
      </c>
      <c r="I320" s="3">
        <v>15.61</v>
      </c>
      <c r="J320" s="3">
        <v>2.2000000000000002</v>
      </c>
      <c r="L320" s="3">
        <v>17.809999999999999</v>
      </c>
      <c r="M320" s="3">
        <v>683.88</v>
      </c>
      <c r="O320" t="s">
        <v>133</v>
      </c>
    </row>
    <row r="321" spans="1:15" x14ac:dyDescent="0.2">
      <c r="A321" t="s">
        <v>520</v>
      </c>
      <c r="B321" t="s">
        <v>133</v>
      </c>
      <c r="C321" t="s">
        <v>133</v>
      </c>
      <c r="D321" t="s">
        <v>508</v>
      </c>
      <c r="E321" t="s">
        <v>496</v>
      </c>
      <c r="F321" t="s">
        <v>29</v>
      </c>
      <c r="G321" s="2">
        <v>38.400001525878906</v>
      </c>
      <c r="H321" t="s">
        <v>141</v>
      </c>
      <c r="I321" s="3">
        <v>15.61</v>
      </c>
      <c r="J321" s="3">
        <v>2.2000000000000002</v>
      </c>
      <c r="L321" s="3">
        <v>17.809999999999999</v>
      </c>
      <c r="M321" s="3">
        <v>683.88</v>
      </c>
      <c r="O321" t="s">
        <v>133</v>
      </c>
    </row>
    <row r="322" spans="1:15" x14ac:dyDescent="0.2">
      <c r="A322" t="s">
        <v>521</v>
      </c>
      <c r="B322" t="s">
        <v>133</v>
      </c>
      <c r="C322" t="s">
        <v>133</v>
      </c>
      <c r="D322" t="s">
        <v>508</v>
      </c>
      <c r="E322" t="s">
        <v>496</v>
      </c>
      <c r="F322" t="s">
        <v>31</v>
      </c>
      <c r="G322" s="2">
        <v>52.799999237060547</v>
      </c>
      <c r="H322" t="s">
        <v>141</v>
      </c>
      <c r="I322" s="3">
        <v>15.61</v>
      </c>
      <c r="J322" s="3">
        <v>2.2000000000000002</v>
      </c>
      <c r="L322" s="3">
        <v>17.809999999999999</v>
      </c>
      <c r="M322" s="3">
        <v>940.33</v>
      </c>
      <c r="O322" t="s">
        <v>133</v>
      </c>
    </row>
    <row r="323" spans="1:15" x14ac:dyDescent="0.2">
      <c r="A323" t="s">
        <v>522</v>
      </c>
      <c r="B323" t="s">
        <v>133</v>
      </c>
      <c r="C323" t="s">
        <v>133</v>
      </c>
      <c r="D323" t="s">
        <v>510</v>
      </c>
      <c r="E323" t="s">
        <v>511</v>
      </c>
      <c r="F323" t="s">
        <v>31</v>
      </c>
      <c r="G323" s="2">
        <v>6</v>
      </c>
      <c r="H323" t="s">
        <v>141</v>
      </c>
      <c r="I323" s="3">
        <v>9.3699999999999992</v>
      </c>
      <c r="J323" s="3">
        <v>1.65</v>
      </c>
      <c r="L323" s="3">
        <v>11.02</v>
      </c>
      <c r="M323" s="3">
        <v>66.09</v>
      </c>
      <c r="O323" t="s">
        <v>133</v>
      </c>
    </row>
    <row r="324" spans="1:15" x14ac:dyDescent="0.2">
      <c r="A324" t="s">
        <v>523</v>
      </c>
      <c r="B324" t="s">
        <v>133</v>
      </c>
      <c r="C324" t="s">
        <v>133</v>
      </c>
      <c r="D324" t="s">
        <v>508</v>
      </c>
      <c r="E324" t="s">
        <v>496</v>
      </c>
      <c r="F324" t="s">
        <v>32</v>
      </c>
      <c r="G324" s="2">
        <v>52.799999237060547</v>
      </c>
      <c r="H324" t="s">
        <v>141</v>
      </c>
      <c r="I324" s="3">
        <v>15.61</v>
      </c>
      <c r="J324" s="3">
        <v>2.2000000000000002</v>
      </c>
      <c r="L324" s="3">
        <v>17.809999999999999</v>
      </c>
      <c r="M324" s="3">
        <v>940.33</v>
      </c>
      <c r="O324" t="s">
        <v>133</v>
      </c>
    </row>
    <row r="325" spans="1:15" x14ac:dyDescent="0.2">
      <c r="A325" t="s">
        <v>524</v>
      </c>
      <c r="B325" t="s">
        <v>133</v>
      </c>
      <c r="C325" t="s">
        <v>133</v>
      </c>
      <c r="D325" t="s">
        <v>510</v>
      </c>
      <c r="E325" t="s">
        <v>511</v>
      </c>
      <c r="F325" t="s">
        <v>32</v>
      </c>
      <c r="G325" s="2">
        <v>6</v>
      </c>
      <c r="H325" t="s">
        <v>141</v>
      </c>
      <c r="I325" s="3">
        <v>9.3699999999999992</v>
      </c>
      <c r="J325" s="3">
        <v>1.65</v>
      </c>
      <c r="L325" s="3">
        <v>11.02</v>
      </c>
      <c r="M325" s="3">
        <v>66.09</v>
      </c>
      <c r="O325" t="s">
        <v>133</v>
      </c>
    </row>
    <row r="327" spans="1:15" ht="16" x14ac:dyDescent="0.2">
      <c r="A327" s="1" t="s">
        <v>525</v>
      </c>
      <c r="C327" s="1" t="s">
        <v>83</v>
      </c>
    </row>
    <row r="328" spans="1:15" x14ac:dyDescent="0.2">
      <c r="A328" t="s">
        <v>526</v>
      </c>
      <c r="B328" t="s">
        <v>133</v>
      </c>
      <c r="C328" t="s">
        <v>133</v>
      </c>
      <c r="D328" t="s">
        <v>527</v>
      </c>
      <c r="E328" t="s">
        <v>528</v>
      </c>
      <c r="F328" t="s">
        <v>26</v>
      </c>
      <c r="G328" s="2">
        <v>9.6000003814697266</v>
      </c>
      <c r="H328" t="s">
        <v>141</v>
      </c>
      <c r="I328" s="3">
        <v>43.71</v>
      </c>
      <c r="J328" s="3">
        <v>72.599999999999994</v>
      </c>
      <c r="L328" s="3">
        <v>116.31</v>
      </c>
      <c r="M328" s="3">
        <v>1116.54</v>
      </c>
      <c r="O328" t="s">
        <v>133</v>
      </c>
    </row>
    <row r="329" spans="1:15" x14ac:dyDescent="0.2">
      <c r="A329" t="s">
        <v>529</v>
      </c>
      <c r="B329" t="s">
        <v>133</v>
      </c>
      <c r="C329" t="s">
        <v>133</v>
      </c>
      <c r="D329" t="s">
        <v>527</v>
      </c>
      <c r="E329" t="s">
        <v>528</v>
      </c>
      <c r="F329" t="s">
        <v>27</v>
      </c>
      <c r="G329" s="2">
        <v>9.6000003814697266</v>
      </c>
      <c r="H329" t="s">
        <v>141</v>
      </c>
      <c r="I329" s="3">
        <v>43.71</v>
      </c>
      <c r="J329" s="3">
        <v>72.599999999999994</v>
      </c>
      <c r="L329" s="3">
        <v>116.31</v>
      </c>
      <c r="M329" s="3">
        <v>1116.54</v>
      </c>
      <c r="O329" t="s">
        <v>133</v>
      </c>
    </row>
    <row r="330" spans="1:15" x14ac:dyDescent="0.2">
      <c r="A330" t="s">
        <v>530</v>
      </c>
      <c r="B330" t="s">
        <v>133</v>
      </c>
      <c r="C330" t="s">
        <v>133</v>
      </c>
      <c r="D330" t="s">
        <v>527</v>
      </c>
      <c r="E330" t="s">
        <v>528</v>
      </c>
      <c r="F330" t="s">
        <v>31</v>
      </c>
      <c r="G330" s="2">
        <v>6</v>
      </c>
      <c r="H330" t="s">
        <v>141</v>
      </c>
      <c r="I330" s="3">
        <v>43.71</v>
      </c>
      <c r="J330" s="3">
        <v>72.599999999999994</v>
      </c>
      <c r="L330" s="3">
        <v>116.31</v>
      </c>
      <c r="M330" s="3">
        <v>697.84</v>
      </c>
      <c r="O330" t="s">
        <v>133</v>
      </c>
    </row>
    <row r="331" spans="1:15" x14ac:dyDescent="0.2">
      <c r="A331" t="s">
        <v>531</v>
      </c>
      <c r="B331" t="s">
        <v>133</v>
      </c>
      <c r="C331" t="s">
        <v>133</v>
      </c>
      <c r="D331" t="s">
        <v>527</v>
      </c>
      <c r="E331" t="s">
        <v>528</v>
      </c>
      <c r="F331" t="s">
        <v>32</v>
      </c>
      <c r="G331" s="2">
        <v>6</v>
      </c>
      <c r="H331" t="s">
        <v>141</v>
      </c>
      <c r="I331" s="3">
        <v>43.71</v>
      </c>
      <c r="J331" s="3">
        <v>72.599999999999994</v>
      </c>
      <c r="L331" s="3">
        <v>116.31</v>
      </c>
      <c r="M331" s="3">
        <v>697.84</v>
      </c>
      <c r="O331" t="s">
        <v>133</v>
      </c>
    </row>
    <row r="334" spans="1:15" s="4" customFormat="1" ht="16" x14ac:dyDescent="0.2">
      <c r="A334" s="4" t="s">
        <v>532</v>
      </c>
      <c r="B334" s="4" t="s">
        <v>21</v>
      </c>
      <c r="N334" s="6">
        <v>15262.4</v>
      </c>
    </row>
    <row r="336" spans="1:15" ht="16" x14ac:dyDescent="0.2">
      <c r="A336" s="1" t="s">
        <v>533</v>
      </c>
      <c r="C336" s="1" t="s">
        <v>84</v>
      </c>
    </row>
    <row r="337" spans="1:18" x14ac:dyDescent="0.2">
      <c r="A337" t="s">
        <v>534</v>
      </c>
      <c r="B337" t="s">
        <v>133</v>
      </c>
      <c r="C337" t="s">
        <v>133</v>
      </c>
      <c r="D337" t="s">
        <v>535</v>
      </c>
      <c r="E337" t="s">
        <v>506</v>
      </c>
      <c r="F337" t="s">
        <v>26</v>
      </c>
      <c r="G337" s="2">
        <v>6</v>
      </c>
      <c r="H337" t="s">
        <v>141</v>
      </c>
      <c r="I337" s="3">
        <v>15.61</v>
      </c>
      <c r="J337" s="3">
        <v>10.29</v>
      </c>
      <c r="L337" s="3">
        <v>25.9</v>
      </c>
      <c r="M337" s="3">
        <v>155.37</v>
      </c>
      <c r="O337" t="s">
        <v>133</v>
      </c>
    </row>
    <row r="338" spans="1:18" x14ac:dyDescent="0.2">
      <c r="A338" t="s">
        <v>536</v>
      </c>
      <c r="B338" t="s">
        <v>133</v>
      </c>
      <c r="C338" t="s">
        <v>133</v>
      </c>
      <c r="D338" t="s">
        <v>535</v>
      </c>
      <c r="E338" t="s">
        <v>506</v>
      </c>
      <c r="F338" t="s">
        <v>27</v>
      </c>
      <c r="G338" s="2">
        <v>6</v>
      </c>
      <c r="H338" t="s">
        <v>141</v>
      </c>
      <c r="I338" s="3">
        <v>15.61</v>
      </c>
      <c r="J338" s="3">
        <v>10.29</v>
      </c>
      <c r="L338" s="3">
        <v>25.9</v>
      </c>
      <c r="M338" s="3">
        <v>155.37</v>
      </c>
      <c r="O338" t="s">
        <v>133</v>
      </c>
    </row>
    <row r="339" spans="1:18" x14ac:dyDescent="0.2">
      <c r="A339" t="s">
        <v>537</v>
      </c>
      <c r="B339" t="s">
        <v>133</v>
      </c>
      <c r="C339" t="s">
        <v>133</v>
      </c>
      <c r="D339" t="s">
        <v>538</v>
      </c>
      <c r="E339" t="s">
        <v>539</v>
      </c>
      <c r="F339" t="s">
        <v>28</v>
      </c>
      <c r="G339" s="2">
        <v>15.75</v>
      </c>
      <c r="H339" t="s">
        <v>141</v>
      </c>
      <c r="I339" s="3">
        <v>4.68</v>
      </c>
      <c r="J339" s="3">
        <v>2.61</v>
      </c>
      <c r="L339" s="3">
        <v>7.28</v>
      </c>
      <c r="M339" s="3">
        <v>114.73</v>
      </c>
      <c r="O339" t="s">
        <v>133</v>
      </c>
      <c r="R339" t="s">
        <v>540</v>
      </c>
    </row>
    <row r="340" spans="1:18" x14ac:dyDescent="0.2">
      <c r="A340" t="s">
        <v>541</v>
      </c>
      <c r="B340" t="s">
        <v>133</v>
      </c>
      <c r="C340" t="s">
        <v>133</v>
      </c>
      <c r="D340" t="s">
        <v>538</v>
      </c>
      <c r="E340" t="s">
        <v>539</v>
      </c>
      <c r="F340" t="s">
        <v>29</v>
      </c>
      <c r="G340" s="2">
        <v>15.75</v>
      </c>
      <c r="H340" t="s">
        <v>141</v>
      </c>
      <c r="I340" s="3">
        <v>4.68</v>
      </c>
      <c r="J340" s="3">
        <v>2.61</v>
      </c>
      <c r="L340" s="3">
        <v>7.28</v>
      </c>
      <c r="M340" s="3">
        <v>114.73</v>
      </c>
      <c r="O340" t="s">
        <v>133</v>
      </c>
      <c r="R340" t="s">
        <v>540</v>
      </c>
    </row>
    <row r="341" spans="1:18" x14ac:dyDescent="0.2">
      <c r="A341" t="s">
        <v>542</v>
      </c>
      <c r="B341" t="s">
        <v>133</v>
      </c>
      <c r="C341" t="s">
        <v>133</v>
      </c>
      <c r="D341" t="s">
        <v>538</v>
      </c>
      <c r="E341" t="s">
        <v>539</v>
      </c>
      <c r="F341" t="s">
        <v>31</v>
      </c>
      <c r="G341" s="2">
        <v>30</v>
      </c>
      <c r="H341" t="s">
        <v>141</v>
      </c>
      <c r="I341" s="3">
        <v>4.68</v>
      </c>
      <c r="J341" s="3">
        <v>2.61</v>
      </c>
      <c r="L341" s="3">
        <v>7.28</v>
      </c>
      <c r="M341" s="3">
        <v>218.54</v>
      </c>
      <c r="O341" t="s">
        <v>133</v>
      </c>
      <c r="R341" t="s">
        <v>540</v>
      </c>
    </row>
    <row r="342" spans="1:18" x14ac:dyDescent="0.2">
      <c r="A342" t="s">
        <v>543</v>
      </c>
      <c r="B342" t="s">
        <v>133</v>
      </c>
      <c r="C342" t="s">
        <v>133</v>
      </c>
      <c r="D342" t="s">
        <v>538</v>
      </c>
      <c r="E342" t="s">
        <v>539</v>
      </c>
      <c r="F342" t="s">
        <v>32</v>
      </c>
      <c r="G342" s="2">
        <v>30</v>
      </c>
      <c r="H342" t="s">
        <v>141</v>
      </c>
      <c r="I342" s="3">
        <v>4.68</v>
      </c>
      <c r="J342" s="3">
        <v>2.61</v>
      </c>
      <c r="L342" s="3">
        <v>7.28</v>
      </c>
      <c r="M342" s="3">
        <v>218.54</v>
      </c>
      <c r="O342" t="s">
        <v>133</v>
      </c>
      <c r="R342" t="s">
        <v>540</v>
      </c>
    </row>
    <row r="344" spans="1:18" ht="16" x14ac:dyDescent="0.2">
      <c r="A344" s="1" t="s">
        <v>544</v>
      </c>
      <c r="C344" s="1" t="s">
        <v>85</v>
      </c>
    </row>
    <row r="345" spans="1:18" x14ac:dyDescent="0.2">
      <c r="A345" t="s">
        <v>545</v>
      </c>
      <c r="B345" t="s">
        <v>133</v>
      </c>
      <c r="C345" t="s">
        <v>133</v>
      </c>
      <c r="D345" t="s">
        <v>546</v>
      </c>
      <c r="E345" t="s">
        <v>528</v>
      </c>
      <c r="F345" t="s">
        <v>26</v>
      </c>
      <c r="G345" s="2">
        <v>6</v>
      </c>
      <c r="H345" t="s">
        <v>141</v>
      </c>
      <c r="I345" s="3">
        <v>43.71</v>
      </c>
      <c r="J345" s="3">
        <v>72.599999999999994</v>
      </c>
      <c r="L345" s="3">
        <v>116.31</v>
      </c>
      <c r="M345" s="3">
        <v>697.84</v>
      </c>
      <c r="O345" t="s">
        <v>133</v>
      </c>
    </row>
    <row r="346" spans="1:18" x14ac:dyDescent="0.2">
      <c r="A346" t="s">
        <v>547</v>
      </c>
      <c r="B346" t="s">
        <v>133</v>
      </c>
      <c r="C346" t="s">
        <v>133</v>
      </c>
      <c r="D346" t="s">
        <v>548</v>
      </c>
      <c r="E346" t="s">
        <v>511</v>
      </c>
      <c r="F346" t="s">
        <v>26</v>
      </c>
      <c r="G346" s="2">
        <v>6</v>
      </c>
      <c r="H346" t="s">
        <v>141</v>
      </c>
      <c r="I346" s="3">
        <v>9.3699999999999992</v>
      </c>
      <c r="J346" s="3">
        <v>1.65</v>
      </c>
      <c r="L346" s="3">
        <v>11.02</v>
      </c>
      <c r="M346" s="3">
        <v>66.09</v>
      </c>
      <c r="O346" t="s">
        <v>133</v>
      </c>
    </row>
    <row r="347" spans="1:18" x14ac:dyDescent="0.2">
      <c r="A347" t="s">
        <v>549</v>
      </c>
      <c r="B347" t="s">
        <v>133</v>
      </c>
      <c r="C347" t="s">
        <v>133</v>
      </c>
      <c r="D347" t="s">
        <v>550</v>
      </c>
      <c r="E347" t="s">
        <v>551</v>
      </c>
      <c r="F347" t="s">
        <v>26</v>
      </c>
      <c r="G347" s="2">
        <v>10</v>
      </c>
      <c r="H347" t="s">
        <v>181</v>
      </c>
      <c r="I347" s="3">
        <v>31.22</v>
      </c>
      <c r="J347" s="3">
        <v>22</v>
      </c>
      <c r="L347" s="3">
        <v>53.22</v>
      </c>
      <c r="M347" s="3">
        <v>532.19000000000005</v>
      </c>
      <c r="O347" t="s">
        <v>133</v>
      </c>
    </row>
    <row r="348" spans="1:18" x14ac:dyDescent="0.2">
      <c r="A348" t="s">
        <v>552</v>
      </c>
      <c r="B348" t="s">
        <v>133</v>
      </c>
      <c r="C348" t="s">
        <v>133</v>
      </c>
      <c r="D348" t="s">
        <v>546</v>
      </c>
      <c r="E348" t="s">
        <v>528</v>
      </c>
      <c r="F348" t="s">
        <v>27</v>
      </c>
      <c r="G348" s="2">
        <v>6</v>
      </c>
      <c r="H348" t="s">
        <v>141</v>
      </c>
      <c r="I348" s="3">
        <v>43.71</v>
      </c>
      <c r="J348" s="3">
        <v>72.599999999999994</v>
      </c>
      <c r="L348" s="3">
        <v>116.31</v>
      </c>
      <c r="M348" s="3">
        <v>697.84</v>
      </c>
      <c r="O348" t="s">
        <v>133</v>
      </c>
    </row>
    <row r="349" spans="1:18" x14ac:dyDescent="0.2">
      <c r="A349" t="s">
        <v>553</v>
      </c>
      <c r="B349" t="s">
        <v>133</v>
      </c>
      <c r="C349" t="s">
        <v>133</v>
      </c>
      <c r="D349" t="s">
        <v>548</v>
      </c>
      <c r="E349" t="s">
        <v>511</v>
      </c>
      <c r="F349" t="s">
        <v>27</v>
      </c>
      <c r="G349" s="2">
        <v>6</v>
      </c>
      <c r="H349" t="s">
        <v>141</v>
      </c>
      <c r="I349" s="3">
        <v>9.3699999999999992</v>
      </c>
      <c r="J349" s="3">
        <v>1.65</v>
      </c>
      <c r="L349" s="3">
        <v>11.02</v>
      </c>
      <c r="M349" s="3">
        <v>66.09</v>
      </c>
      <c r="O349" t="s">
        <v>133</v>
      </c>
    </row>
    <row r="350" spans="1:18" x14ac:dyDescent="0.2">
      <c r="A350" t="s">
        <v>554</v>
      </c>
      <c r="B350" t="s">
        <v>133</v>
      </c>
      <c r="C350" t="s">
        <v>133</v>
      </c>
      <c r="D350" t="s">
        <v>550</v>
      </c>
      <c r="E350" t="s">
        <v>551</v>
      </c>
      <c r="F350" t="s">
        <v>27</v>
      </c>
      <c r="G350" s="2">
        <v>10</v>
      </c>
      <c r="H350" t="s">
        <v>181</v>
      </c>
      <c r="I350" s="3">
        <v>31.22</v>
      </c>
      <c r="J350" s="3">
        <v>22</v>
      </c>
      <c r="L350" s="3">
        <v>53.22</v>
      </c>
      <c r="M350" s="3">
        <v>532.19000000000005</v>
      </c>
      <c r="O350" t="s">
        <v>133</v>
      </c>
    </row>
    <row r="351" spans="1:18" x14ac:dyDescent="0.2">
      <c r="A351" t="s">
        <v>555</v>
      </c>
      <c r="B351" t="s">
        <v>133</v>
      </c>
      <c r="C351" t="s">
        <v>133</v>
      </c>
      <c r="D351" t="s">
        <v>556</v>
      </c>
      <c r="E351" t="s">
        <v>557</v>
      </c>
      <c r="F351" t="s">
        <v>28</v>
      </c>
      <c r="G351" s="2">
        <v>15.75</v>
      </c>
      <c r="H351" t="s">
        <v>141</v>
      </c>
      <c r="I351" s="3">
        <v>23.39</v>
      </c>
      <c r="J351" s="3">
        <v>54.45</v>
      </c>
      <c r="L351" s="3">
        <v>77.84</v>
      </c>
      <c r="M351" s="3">
        <v>1225.96</v>
      </c>
      <c r="O351" t="s">
        <v>133</v>
      </c>
    </row>
    <row r="352" spans="1:18" x14ac:dyDescent="0.2">
      <c r="A352" t="s">
        <v>558</v>
      </c>
      <c r="B352" t="s">
        <v>133</v>
      </c>
      <c r="C352" t="s">
        <v>133</v>
      </c>
      <c r="D352" t="s">
        <v>559</v>
      </c>
      <c r="E352" t="s">
        <v>560</v>
      </c>
      <c r="F352" t="s">
        <v>28</v>
      </c>
      <c r="G352" s="2">
        <v>16</v>
      </c>
      <c r="H352" t="s">
        <v>181</v>
      </c>
      <c r="I352" s="3">
        <v>7.09</v>
      </c>
      <c r="J352" s="3">
        <v>6.27</v>
      </c>
      <c r="L352" s="3">
        <v>13.36</v>
      </c>
      <c r="M352" s="3">
        <v>213.72</v>
      </c>
      <c r="O352" t="s">
        <v>133</v>
      </c>
    </row>
    <row r="353" spans="1:15" x14ac:dyDescent="0.2">
      <c r="A353" t="s">
        <v>561</v>
      </c>
      <c r="B353" t="s">
        <v>133</v>
      </c>
      <c r="C353" t="s">
        <v>133</v>
      </c>
      <c r="D353" t="s">
        <v>556</v>
      </c>
      <c r="E353" t="s">
        <v>557</v>
      </c>
      <c r="F353" t="s">
        <v>29</v>
      </c>
      <c r="G353" s="2">
        <v>15.75</v>
      </c>
      <c r="H353" t="s">
        <v>141</v>
      </c>
      <c r="I353" s="3">
        <v>23.39</v>
      </c>
      <c r="J353" s="3">
        <v>54.45</v>
      </c>
      <c r="L353" s="3">
        <v>77.84</v>
      </c>
      <c r="M353" s="3">
        <v>1225.96</v>
      </c>
      <c r="O353" t="s">
        <v>133</v>
      </c>
    </row>
    <row r="354" spans="1:15" x14ac:dyDescent="0.2">
      <c r="A354" t="s">
        <v>562</v>
      </c>
      <c r="B354" t="s">
        <v>133</v>
      </c>
      <c r="C354" t="s">
        <v>133</v>
      </c>
      <c r="D354" t="s">
        <v>559</v>
      </c>
      <c r="E354" t="s">
        <v>560</v>
      </c>
      <c r="F354" t="s">
        <v>29</v>
      </c>
      <c r="G354" s="2">
        <v>16</v>
      </c>
      <c r="H354" t="s">
        <v>181</v>
      </c>
      <c r="I354" s="3">
        <v>7.09</v>
      </c>
      <c r="J354" s="3">
        <v>6.27</v>
      </c>
      <c r="L354" s="3">
        <v>13.36</v>
      </c>
      <c r="M354" s="3">
        <v>213.72</v>
      </c>
      <c r="O354" t="s">
        <v>133</v>
      </c>
    </row>
    <row r="355" spans="1:15" x14ac:dyDescent="0.2">
      <c r="A355" t="s">
        <v>563</v>
      </c>
      <c r="B355" t="s">
        <v>133</v>
      </c>
      <c r="C355" t="s">
        <v>133</v>
      </c>
      <c r="D355" t="s">
        <v>559</v>
      </c>
      <c r="E355" t="s">
        <v>560</v>
      </c>
      <c r="F355" t="s">
        <v>31</v>
      </c>
      <c r="G355" s="2">
        <v>22</v>
      </c>
      <c r="H355" t="s">
        <v>181</v>
      </c>
      <c r="I355" s="3">
        <v>7.09</v>
      </c>
      <c r="J355" s="3">
        <v>6.27</v>
      </c>
      <c r="L355" s="3">
        <v>13.36</v>
      </c>
      <c r="M355" s="3">
        <v>293.87</v>
      </c>
      <c r="O355" t="s">
        <v>133</v>
      </c>
    </row>
    <row r="356" spans="1:15" x14ac:dyDescent="0.2">
      <c r="A356" t="s">
        <v>564</v>
      </c>
      <c r="B356" t="s">
        <v>133</v>
      </c>
      <c r="C356" t="s">
        <v>133</v>
      </c>
      <c r="D356" t="s">
        <v>565</v>
      </c>
      <c r="E356" t="s">
        <v>566</v>
      </c>
      <c r="F356" t="s">
        <v>31</v>
      </c>
      <c r="G356" s="2">
        <v>30</v>
      </c>
      <c r="H356" t="s">
        <v>141</v>
      </c>
      <c r="I356" s="3">
        <v>64.5</v>
      </c>
      <c r="J356" s="3">
        <v>72.599999999999994</v>
      </c>
      <c r="L356" s="3">
        <v>137.1</v>
      </c>
      <c r="M356" s="3">
        <v>4112.8900000000003</v>
      </c>
      <c r="O356" t="s">
        <v>133</v>
      </c>
    </row>
    <row r="357" spans="1:15" x14ac:dyDescent="0.2">
      <c r="A357" t="s">
        <v>567</v>
      </c>
      <c r="B357" t="s">
        <v>133</v>
      </c>
      <c r="C357" t="s">
        <v>133</v>
      </c>
      <c r="D357" t="s">
        <v>559</v>
      </c>
      <c r="E357" t="s">
        <v>560</v>
      </c>
      <c r="F357" t="s">
        <v>32</v>
      </c>
      <c r="G357" s="2">
        <v>22</v>
      </c>
      <c r="H357" t="s">
        <v>181</v>
      </c>
      <c r="I357" s="3">
        <v>7.09</v>
      </c>
      <c r="J357" s="3">
        <v>6.27</v>
      </c>
      <c r="L357" s="3">
        <v>13.36</v>
      </c>
      <c r="M357" s="3">
        <v>293.87</v>
      </c>
      <c r="O357" t="s">
        <v>133</v>
      </c>
    </row>
    <row r="358" spans="1:15" x14ac:dyDescent="0.2">
      <c r="A358" t="s">
        <v>568</v>
      </c>
      <c r="B358" t="s">
        <v>133</v>
      </c>
      <c r="C358" t="s">
        <v>133</v>
      </c>
      <c r="D358" t="s">
        <v>565</v>
      </c>
      <c r="E358" t="s">
        <v>566</v>
      </c>
      <c r="F358" t="s">
        <v>32</v>
      </c>
      <c r="G358" s="2">
        <v>30</v>
      </c>
      <c r="H358" t="s">
        <v>141</v>
      </c>
      <c r="I358" s="3">
        <v>64.5</v>
      </c>
      <c r="J358" s="3">
        <v>72.599999999999994</v>
      </c>
      <c r="L358" s="3">
        <v>137.1</v>
      </c>
      <c r="M358" s="3">
        <v>4112.8900000000003</v>
      </c>
      <c r="O358" t="s">
        <v>133</v>
      </c>
    </row>
    <row r="361" spans="1:15" s="4" customFormat="1" ht="16" x14ac:dyDescent="0.2">
      <c r="A361" s="4" t="s">
        <v>569</v>
      </c>
      <c r="B361" s="4" t="s">
        <v>22</v>
      </c>
      <c r="N361" s="6">
        <v>28787.32</v>
      </c>
    </row>
    <row r="363" spans="1:15" ht="16" x14ac:dyDescent="0.2">
      <c r="A363" s="1" t="s">
        <v>570</v>
      </c>
      <c r="C363" s="1" t="s">
        <v>86</v>
      </c>
    </row>
    <row r="364" spans="1:15" x14ac:dyDescent="0.2">
      <c r="A364" t="s">
        <v>571</v>
      </c>
      <c r="B364" t="s">
        <v>133</v>
      </c>
      <c r="C364" t="s">
        <v>133</v>
      </c>
      <c r="D364" t="s">
        <v>572</v>
      </c>
      <c r="E364" t="s">
        <v>573</v>
      </c>
      <c r="F364" t="s">
        <v>31</v>
      </c>
      <c r="G364" s="2">
        <v>8.3499994277954102</v>
      </c>
      <c r="H364" t="s">
        <v>136</v>
      </c>
      <c r="I364" s="3">
        <v>124.39</v>
      </c>
      <c r="J364" s="3">
        <v>605</v>
      </c>
      <c r="L364" s="3">
        <v>729.39</v>
      </c>
      <c r="M364" s="3">
        <v>6090.37</v>
      </c>
      <c r="O364" t="s">
        <v>133</v>
      </c>
    </row>
    <row r="365" spans="1:15" x14ac:dyDescent="0.2">
      <c r="A365" t="s">
        <v>574</v>
      </c>
      <c r="B365" t="s">
        <v>133</v>
      </c>
      <c r="C365" t="s">
        <v>133</v>
      </c>
      <c r="D365" t="s">
        <v>572</v>
      </c>
      <c r="E365" t="s">
        <v>573</v>
      </c>
      <c r="F365" t="s">
        <v>32</v>
      </c>
      <c r="G365" s="2">
        <v>8.3499994277954102</v>
      </c>
      <c r="H365" t="s">
        <v>136</v>
      </c>
      <c r="I365" s="3">
        <v>124.39</v>
      </c>
      <c r="J365" s="3">
        <v>605</v>
      </c>
      <c r="L365" s="3">
        <v>729.39</v>
      </c>
      <c r="M365" s="3">
        <v>6090.37</v>
      </c>
      <c r="O365" t="s">
        <v>133</v>
      </c>
    </row>
    <row r="367" spans="1:15" ht="16" x14ac:dyDescent="0.2">
      <c r="A367" s="1" t="s">
        <v>575</v>
      </c>
      <c r="C367" s="1" t="s">
        <v>87</v>
      </c>
    </row>
    <row r="368" spans="1:15" x14ac:dyDescent="0.2">
      <c r="A368" t="s">
        <v>576</v>
      </c>
      <c r="B368" t="s">
        <v>133</v>
      </c>
      <c r="C368" t="s">
        <v>133</v>
      </c>
      <c r="D368" t="s">
        <v>577</v>
      </c>
      <c r="E368" t="s">
        <v>578</v>
      </c>
      <c r="F368" t="s">
        <v>31</v>
      </c>
      <c r="G368" s="2">
        <v>8.3499994277954102</v>
      </c>
      <c r="H368" t="s">
        <v>136</v>
      </c>
      <c r="I368" s="3">
        <v>109.86</v>
      </c>
      <c r="J368" s="3">
        <v>363</v>
      </c>
      <c r="L368" s="3">
        <v>472.86</v>
      </c>
      <c r="M368" s="3">
        <v>3948.35</v>
      </c>
      <c r="O368" t="s">
        <v>133</v>
      </c>
    </row>
    <row r="369" spans="1:15" x14ac:dyDescent="0.2">
      <c r="A369" t="s">
        <v>579</v>
      </c>
      <c r="B369" t="s">
        <v>133</v>
      </c>
      <c r="C369" t="s">
        <v>133</v>
      </c>
      <c r="D369" t="s">
        <v>577</v>
      </c>
      <c r="E369" t="s">
        <v>578</v>
      </c>
      <c r="F369" t="s">
        <v>32</v>
      </c>
      <c r="G369" s="2">
        <v>8.3499994277954102</v>
      </c>
      <c r="H369" t="s">
        <v>136</v>
      </c>
      <c r="I369" s="3">
        <v>109.86</v>
      </c>
      <c r="J369" s="3">
        <v>363</v>
      </c>
      <c r="L369" s="3">
        <v>472.86</v>
      </c>
      <c r="M369" s="3">
        <v>3948.35</v>
      </c>
      <c r="O369" t="s">
        <v>133</v>
      </c>
    </row>
    <row r="371" spans="1:15" ht="16" x14ac:dyDescent="0.2">
      <c r="A371" s="1" t="s">
        <v>580</v>
      </c>
      <c r="C371" s="1" t="s">
        <v>88</v>
      </c>
    </row>
    <row r="372" spans="1:15" x14ac:dyDescent="0.2">
      <c r="A372" t="s">
        <v>581</v>
      </c>
      <c r="B372" t="s">
        <v>133</v>
      </c>
      <c r="C372" t="s">
        <v>133</v>
      </c>
      <c r="D372" t="s">
        <v>582</v>
      </c>
      <c r="E372" t="s">
        <v>583</v>
      </c>
      <c r="F372" t="s">
        <v>31</v>
      </c>
      <c r="G372" s="2">
        <v>5</v>
      </c>
      <c r="H372" t="s">
        <v>181</v>
      </c>
      <c r="I372" s="3">
        <v>69.81</v>
      </c>
      <c r="J372" s="3">
        <v>145.19999999999999</v>
      </c>
      <c r="L372" s="3">
        <v>215.01</v>
      </c>
      <c r="M372" s="3">
        <v>1075.06</v>
      </c>
      <c r="O372" t="s">
        <v>133</v>
      </c>
    </row>
    <row r="373" spans="1:15" x14ac:dyDescent="0.2">
      <c r="A373" t="s">
        <v>584</v>
      </c>
      <c r="B373" t="s">
        <v>133</v>
      </c>
      <c r="C373" t="s">
        <v>133</v>
      </c>
      <c r="D373" t="s">
        <v>582</v>
      </c>
      <c r="E373" t="s">
        <v>583</v>
      </c>
      <c r="F373" t="s">
        <v>32</v>
      </c>
      <c r="G373" s="2">
        <v>5</v>
      </c>
      <c r="H373" t="s">
        <v>181</v>
      </c>
      <c r="I373" s="3">
        <v>69.81</v>
      </c>
      <c r="J373" s="3">
        <v>145.19999999999999</v>
      </c>
      <c r="L373" s="3">
        <v>215.01</v>
      </c>
      <c r="M373" s="3">
        <v>1075.06</v>
      </c>
      <c r="O373" t="s">
        <v>133</v>
      </c>
    </row>
    <row r="375" spans="1:15" ht="16" x14ac:dyDescent="0.2">
      <c r="A375" s="1" t="s">
        <v>585</v>
      </c>
      <c r="C375" s="1" t="s">
        <v>89</v>
      </c>
    </row>
    <row r="376" spans="1:15" x14ac:dyDescent="0.2">
      <c r="A376" t="s">
        <v>586</v>
      </c>
      <c r="B376" t="s">
        <v>133</v>
      </c>
      <c r="C376" t="s">
        <v>133</v>
      </c>
      <c r="D376" t="s">
        <v>587</v>
      </c>
      <c r="E376" t="s">
        <v>588</v>
      </c>
      <c r="F376" t="s">
        <v>31</v>
      </c>
      <c r="G376" s="2">
        <v>1</v>
      </c>
      <c r="H376" t="s">
        <v>446</v>
      </c>
      <c r="I376" s="3">
        <v>85.05</v>
      </c>
      <c r="J376" s="3">
        <v>277.2</v>
      </c>
      <c r="L376" s="3">
        <v>362.25</v>
      </c>
      <c r="M376" s="3">
        <v>362.25</v>
      </c>
      <c r="O376" t="s">
        <v>133</v>
      </c>
    </row>
    <row r="377" spans="1:15" x14ac:dyDescent="0.2">
      <c r="A377" t="s">
        <v>589</v>
      </c>
      <c r="B377" t="s">
        <v>133</v>
      </c>
      <c r="C377" t="s">
        <v>133</v>
      </c>
      <c r="D377" t="s">
        <v>590</v>
      </c>
      <c r="E377" t="s">
        <v>591</v>
      </c>
      <c r="F377" t="s">
        <v>31</v>
      </c>
      <c r="G377" s="2">
        <v>1</v>
      </c>
      <c r="H377" t="s">
        <v>446</v>
      </c>
      <c r="I377" s="3">
        <v>85.05</v>
      </c>
      <c r="J377" s="3">
        <v>278.3</v>
      </c>
      <c r="L377" s="3">
        <v>363.35</v>
      </c>
      <c r="M377" s="3">
        <v>363.35</v>
      </c>
      <c r="O377" t="s">
        <v>133</v>
      </c>
    </row>
    <row r="378" spans="1:15" x14ac:dyDescent="0.2">
      <c r="A378" t="s">
        <v>592</v>
      </c>
      <c r="B378" t="s">
        <v>133</v>
      </c>
      <c r="C378" t="s">
        <v>133</v>
      </c>
      <c r="D378" t="s">
        <v>593</v>
      </c>
      <c r="E378" t="s">
        <v>594</v>
      </c>
      <c r="F378" t="s">
        <v>31</v>
      </c>
      <c r="G378" s="2">
        <v>1</v>
      </c>
      <c r="H378" t="s">
        <v>136</v>
      </c>
      <c r="I378" s="3">
        <v>31.22</v>
      </c>
      <c r="J378" s="3">
        <v>462</v>
      </c>
      <c r="L378" s="3">
        <v>493.22</v>
      </c>
      <c r="M378" s="3">
        <v>493.22</v>
      </c>
      <c r="O378" t="s">
        <v>133</v>
      </c>
    </row>
    <row r="379" spans="1:15" x14ac:dyDescent="0.2">
      <c r="A379" t="s">
        <v>595</v>
      </c>
      <c r="B379" t="s">
        <v>133</v>
      </c>
      <c r="C379" t="s">
        <v>133</v>
      </c>
      <c r="D379" t="s">
        <v>596</v>
      </c>
      <c r="E379" t="s">
        <v>597</v>
      </c>
      <c r="F379" t="s">
        <v>31</v>
      </c>
      <c r="G379" s="2">
        <v>1</v>
      </c>
      <c r="H379" t="s">
        <v>136</v>
      </c>
      <c r="I379" s="3">
        <v>31.22</v>
      </c>
      <c r="J379" s="3">
        <v>242</v>
      </c>
      <c r="L379" s="3">
        <v>273.22000000000003</v>
      </c>
      <c r="M379" s="3">
        <v>273.22000000000003</v>
      </c>
      <c r="O379" t="s">
        <v>133</v>
      </c>
    </row>
    <row r="380" spans="1:15" x14ac:dyDescent="0.2">
      <c r="A380" t="s">
        <v>598</v>
      </c>
      <c r="B380" t="s">
        <v>133</v>
      </c>
      <c r="C380" t="s">
        <v>133</v>
      </c>
      <c r="D380" t="s">
        <v>599</v>
      </c>
      <c r="E380" t="s">
        <v>600</v>
      </c>
      <c r="F380" t="s">
        <v>31</v>
      </c>
      <c r="G380" s="2">
        <v>1</v>
      </c>
      <c r="H380" t="s">
        <v>136</v>
      </c>
      <c r="I380" s="3">
        <v>53.16</v>
      </c>
      <c r="J380" s="3">
        <v>592.9</v>
      </c>
      <c r="L380" s="3">
        <v>646.05999999999995</v>
      </c>
      <c r="M380" s="3">
        <v>646.05999999999995</v>
      </c>
      <c r="O380" t="s">
        <v>133</v>
      </c>
    </row>
    <row r="381" spans="1:15" x14ac:dyDescent="0.2">
      <c r="A381" t="s">
        <v>601</v>
      </c>
      <c r="B381" t="s">
        <v>133</v>
      </c>
      <c r="C381" t="s">
        <v>133</v>
      </c>
      <c r="D381" t="s">
        <v>602</v>
      </c>
      <c r="E381" t="s">
        <v>603</v>
      </c>
      <c r="F381" t="s">
        <v>31</v>
      </c>
      <c r="G381" s="2">
        <v>1</v>
      </c>
      <c r="H381" t="s">
        <v>446</v>
      </c>
      <c r="I381" s="3">
        <v>85.05</v>
      </c>
      <c r="J381" s="3">
        <v>266.2</v>
      </c>
      <c r="L381" s="3">
        <v>351.25</v>
      </c>
      <c r="M381" s="3">
        <v>351.25</v>
      </c>
      <c r="O381" t="s">
        <v>133</v>
      </c>
    </row>
    <row r="382" spans="1:15" x14ac:dyDescent="0.2">
      <c r="A382" t="s">
        <v>604</v>
      </c>
      <c r="B382" t="s">
        <v>133</v>
      </c>
      <c r="C382" t="s">
        <v>133</v>
      </c>
      <c r="D382" t="s">
        <v>587</v>
      </c>
      <c r="E382" t="s">
        <v>588</v>
      </c>
      <c r="F382" t="s">
        <v>32</v>
      </c>
      <c r="G382" s="2">
        <v>1</v>
      </c>
      <c r="H382" t="s">
        <v>446</v>
      </c>
      <c r="I382" s="3">
        <v>85.05</v>
      </c>
      <c r="J382" s="3">
        <v>277.2</v>
      </c>
      <c r="L382" s="3">
        <v>362.25</v>
      </c>
      <c r="M382" s="3">
        <v>362.25</v>
      </c>
      <c r="O382" t="s">
        <v>133</v>
      </c>
    </row>
    <row r="383" spans="1:15" x14ac:dyDescent="0.2">
      <c r="A383" t="s">
        <v>605</v>
      </c>
      <c r="B383" t="s">
        <v>133</v>
      </c>
      <c r="C383" t="s">
        <v>133</v>
      </c>
      <c r="D383" t="s">
        <v>590</v>
      </c>
      <c r="E383" t="s">
        <v>591</v>
      </c>
      <c r="F383" t="s">
        <v>32</v>
      </c>
      <c r="G383" s="2">
        <v>1</v>
      </c>
      <c r="H383" t="s">
        <v>446</v>
      </c>
      <c r="I383" s="3">
        <v>85.05</v>
      </c>
      <c r="J383" s="3">
        <v>278.3</v>
      </c>
      <c r="L383" s="3">
        <v>363.35</v>
      </c>
      <c r="M383" s="3">
        <v>363.35</v>
      </c>
      <c r="O383" t="s">
        <v>133</v>
      </c>
    </row>
    <row r="384" spans="1:15" x14ac:dyDescent="0.2">
      <c r="A384" t="s">
        <v>606</v>
      </c>
      <c r="B384" t="s">
        <v>133</v>
      </c>
      <c r="C384" t="s">
        <v>133</v>
      </c>
      <c r="D384" t="s">
        <v>593</v>
      </c>
      <c r="E384" t="s">
        <v>594</v>
      </c>
      <c r="F384" t="s">
        <v>32</v>
      </c>
      <c r="G384" s="2">
        <v>1</v>
      </c>
      <c r="H384" t="s">
        <v>136</v>
      </c>
      <c r="I384" s="3">
        <v>31.22</v>
      </c>
      <c r="J384" s="3">
        <v>462</v>
      </c>
      <c r="L384" s="3">
        <v>493.22</v>
      </c>
      <c r="M384" s="3">
        <v>493.22</v>
      </c>
      <c r="O384" t="s">
        <v>133</v>
      </c>
    </row>
    <row r="385" spans="1:15" x14ac:dyDescent="0.2">
      <c r="A385" t="s">
        <v>607</v>
      </c>
      <c r="B385" t="s">
        <v>133</v>
      </c>
      <c r="C385" t="s">
        <v>133</v>
      </c>
      <c r="D385" t="s">
        <v>596</v>
      </c>
      <c r="E385" t="s">
        <v>597</v>
      </c>
      <c r="F385" t="s">
        <v>32</v>
      </c>
      <c r="G385" s="2">
        <v>1</v>
      </c>
      <c r="H385" t="s">
        <v>136</v>
      </c>
      <c r="I385" s="3">
        <v>31.22</v>
      </c>
      <c r="J385" s="3">
        <v>242</v>
      </c>
      <c r="L385" s="3">
        <v>273.22000000000003</v>
      </c>
      <c r="M385" s="3">
        <v>273.22000000000003</v>
      </c>
      <c r="O385" t="s">
        <v>133</v>
      </c>
    </row>
    <row r="386" spans="1:15" x14ac:dyDescent="0.2">
      <c r="A386" t="s">
        <v>608</v>
      </c>
      <c r="B386" t="s">
        <v>133</v>
      </c>
      <c r="C386" t="s">
        <v>133</v>
      </c>
      <c r="D386" t="s">
        <v>599</v>
      </c>
      <c r="E386" t="s">
        <v>600</v>
      </c>
      <c r="F386" t="s">
        <v>32</v>
      </c>
      <c r="G386" s="2">
        <v>1</v>
      </c>
      <c r="H386" t="s">
        <v>136</v>
      </c>
      <c r="I386" s="3">
        <v>53.16</v>
      </c>
      <c r="J386" s="3">
        <v>592.9</v>
      </c>
      <c r="L386" s="3">
        <v>646.05999999999995</v>
      </c>
      <c r="M386" s="3">
        <v>646.05999999999995</v>
      </c>
      <c r="O386" t="s">
        <v>133</v>
      </c>
    </row>
    <row r="387" spans="1:15" x14ac:dyDescent="0.2">
      <c r="A387" t="s">
        <v>609</v>
      </c>
      <c r="B387" t="s">
        <v>133</v>
      </c>
      <c r="C387" t="s">
        <v>133</v>
      </c>
      <c r="D387" t="s">
        <v>602</v>
      </c>
      <c r="E387" t="s">
        <v>603</v>
      </c>
      <c r="F387" t="s">
        <v>32</v>
      </c>
      <c r="G387" s="2">
        <v>1</v>
      </c>
      <c r="H387" t="s">
        <v>446</v>
      </c>
      <c r="I387" s="3">
        <v>85.05</v>
      </c>
      <c r="J387" s="3">
        <v>266.2</v>
      </c>
      <c r="L387" s="3">
        <v>351.25</v>
      </c>
      <c r="M387" s="3">
        <v>351.25</v>
      </c>
      <c r="O387" t="s">
        <v>133</v>
      </c>
    </row>
    <row r="389" spans="1:15" ht="16" x14ac:dyDescent="0.2">
      <c r="A389" s="1" t="s">
        <v>610</v>
      </c>
      <c r="C389" s="1" t="s">
        <v>90</v>
      </c>
    </row>
    <row r="390" spans="1:15" x14ac:dyDescent="0.2">
      <c r="A390" t="s">
        <v>611</v>
      </c>
      <c r="B390" t="s">
        <v>133</v>
      </c>
      <c r="C390" t="s">
        <v>133</v>
      </c>
      <c r="D390" t="s">
        <v>90</v>
      </c>
      <c r="E390" t="s">
        <v>612</v>
      </c>
      <c r="F390" t="s">
        <v>31</v>
      </c>
      <c r="G390" s="2">
        <v>1</v>
      </c>
      <c r="H390" t="s">
        <v>136</v>
      </c>
      <c r="I390" s="3">
        <v>104.54</v>
      </c>
      <c r="J390" s="3">
        <v>302.5</v>
      </c>
      <c r="L390" s="3">
        <v>407.04</v>
      </c>
      <c r="M390" s="3">
        <v>407.04</v>
      </c>
      <c r="O390" t="s">
        <v>133</v>
      </c>
    </row>
    <row r="391" spans="1:15" x14ac:dyDescent="0.2">
      <c r="A391" t="s">
        <v>613</v>
      </c>
      <c r="B391" t="s">
        <v>133</v>
      </c>
      <c r="C391" t="s">
        <v>133</v>
      </c>
      <c r="D391" t="s">
        <v>90</v>
      </c>
      <c r="E391" t="s">
        <v>612</v>
      </c>
      <c r="F391" t="s">
        <v>32</v>
      </c>
      <c r="G391" s="2">
        <v>1</v>
      </c>
      <c r="H391" t="s">
        <v>136</v>
      </c>
      <c r="I391" s="3">
        <v>104.54</v>
      </c>
      <c r="J391" s="3">
        <v>302.5</v>
      </c>
      <c r="L391" s="3">
        <v>407.04</v>
      </c>
      <c r="M391" s="3">
        <v>407.04</v>
      </c>
      <c r="O391" t="s">
        <v>133</v>
      </c>
    </row>
    <row r="393" spans="1:15" ht="16" x14ac:dyDescent="0.2">
      <c r="A393" s="1" t="s">
        <v>614</v>
      </c>
      <c r="C393" s="1" t="s">
        <v>91</v>
      </c>
    </row>
    <row r="394" spans="1:15" x14ac:dyDescent="0.2">
      <c r="A394" t="s">
        <v>615</v>
      </c>
      <c r="B394" t="s">
        <v>133</v>
      </c>
      <c r="C394" t="s">
        <v>133</v>
      </c>
      <c r="D394" t="s">
        <v>91</v>
      </c>
      <c r="E394" t="s">
        <v>388</v>
      </c>
      <c r="F394" t="s">
        <v>31</v>
      </c>
      <c r="G394" s="2">
        <v>1</v>
      </c>
      <c r="H394" t="s">
        <v>136</v>
      </c>
      <c r="I394" s="3">
        <v>14.18</v>
      </c>
      <c r="J394" s="3">
        <v>33</v>
      </c>
      <c r="L394" s="3">
        <v>47.18</v>
      </c>
      <c r="M394" s="3">
        <v>47.18</v>
      </c>
      <c r="O394" t="s">
        <v>133</v>
      </c>
    </row>
    <row r="395" spans="1:15" x14ac:dyDescent="0.2">
      <c r="A395" t="s">
        <v>616</v>
      </c>
      <c r="B395" t="s">
        <v>133</v>
      </c>
      <c r="C395" t="s">
        <v>133</v>
      </c>
      <c r="D395" t="s">
        <v>91</v>
      </c>
      <c r="E395" t="s">
        <v>388</v>
      </c>
      <c r="F395" t="s">
        <v>32</v>
      </c>
      <c r="G395" s="2">
        <v>1</v>
      </c>
      <c r="H395" t="s">
        <v>136</v>
      </c>
      <c r="I395" s="3">
        <v>14.18</v>
      </c>
      <c r="J395" s="3">
        <v>33</v>
      </c>
      <c r="L395" s="3">
        <v>47.18</v>
      </c>
      <c r="M395" s="3">
        <v>47.18</v>
      </c>
      <c r="O395" t="s">
        <v>133</v>
      </c>
    </row>
    <row r="397" spans="1:15" ht="16" x14ac:dyDescent="0.2">
      <c r="A397" s="1" t="s">
        <v>617</v>
      </c>
      <c r="C397" s="1" t="s">
        <v>92</v>
      </c>
    </row>
    <row r="398" spans="1:15" x14ac:dyDescent="0.2">
      <c r="A398" t="s">
        <v>618</v>
      </c>
      <c r="B398" t="s">
        <v>133</v>
      </c>
      <c r="C398" t="s">
        <v>133</v>
      </c>
      <c r="D398" t="s">
        <v>92</v>
      </c>
      <c r="E398" t="s">
        <v>619</v>
      </c>
      <c r="F398" t="s">
        <v>31</v>
      </c>
      <c r="G398" s="2">
        <v>1</v>
      </c>
      <c r="H398" t="s">
        <v>136</v>
      </c>
      <c r="I398" s="3">
        <v>56.7</v>
      </c>
      <c r="J398" s="3">
        <v>121</v>
      </c>
      <c r="L398" s="3">
        <v>177.7</v>
      </c>
      <c r="M398" s="3">
        <v>177.7</v>
      </c>
      <c r="O398" t="s">
        <v>133</v>
      </c>
    </row>
    <row r="399" spans="1:15" x14ac:dyDescent="0.2">
      <c r="A399" t="s">
        <v>620</v>
      </c>
      <c r="B399" t="s">
        <v>133</v>
      </c>
      <c r="C399" t="s">
        <v>133</v>
      </c>
      <c r="D399" t="s">
        <v>92</v>
      </c>
      <c r="E399" t="s">
        <v>619</v>
      </c>
      <c r="F399" t="s">
        <v>32</v>
      </c>
      <c r="G399" s="2">
        <v>1</v>
      </c>
      <c r="H399" t="s">
        <v>136</v>
      </c>
      <c r="I399" s="3">
        <v>56.7</v>
      </c>
      <c r="J399" s="3">
        <v>121</v>
      </c>
      <c r="L399" s="3">
        <v>177.7</v>
      </c>
      <c r="M399" s="3">
        <v>177.7</v>
      </c>
      <c r="O399" t="s">
        <v>133</v>
      </c>
    </row>
    <row r="401" spans="1:15" ht="16" x14ac:dyDescent="0.2">
      <c r="A401" s="1" t="s">
        <v>621</v>
      </c>
      <c r="C401" s="1" t="s">
        <v>55</v>
      </c>
    </row>
    <row r="402" spans="1:15" x14ac:dyDescent="0.2">
      <c r="A402" t="s">
        <v>622</v>
      </c>
      <c r="B402" t="s">
        <v>133</v>
      </c>
      <c r="C402" t="s">
        <v>133</v>
      </c>
      <c r="D402" t="s">
        <v>623</v>
      </c>
      <c r="E402" t="s">
        <v>624</v>
      </c>
      <c r="F402" t="s">
        <v>31</v>
      </c>
      <c r="G402" s="2">
        <v>1</v>
      </c>
      <c r="H402" t="s">
        <v>155</v>
      </c>
      <c r="I402" s="3">
        <v>0</v>
      </c>
      <c r="J402" s="3">
        <v>121</v>
      </c>
      <c r="L402" s="3">
        <v>121</v>
      </c>
      <c r="M402" s="3">
        <v>121</v>
      </c>
      <c r="O402" t="s">
        <v>133</v>
      </c>
    </row>
    <row r="403" spans="1:15" x14ac:dyDescent="0.2">
      <c r="A403" t="s">
        <v>625</v>
      </c>
      <c r="B403" t="s">
        <v>133</v>
      </c>
      <c r="C403" t="s">
        <v>133</v>
      </c>
      <c r="D403" t="s">
        <v>626</v>
      </c>
      <c r="E403" t="s">
        <v>627</v>
      </c>
      <c r="F403" t="s">
        <v>31</v>
      </c>
      <c r="G403" s="2">
        <v>1</v>
      </c>
      <c r="H403" t="s">
        <v>136</v>
      </c>
      <c r="I403" s="3">
        <v>15.61</v>
      </c>
      <c r="J403" s="3">
        <v>22</v>
      </c>
      <c r="L403" s="3">
        <v>37.61</v>
      </c>
      <c r="M403" s="3">
        <v>37.61</v>
      </c>
      <c r="O403" t="s">
        <v>133</v>
      </c>
    </row>
    <row r="404" spans="1:15" x14ac:dyDescent="0.2">
      <c r="A404" t="s">
        <v>628</v>
      </c>
      <c r="B404" t="s">
        <v>133</v>
      </c>
      <c r="C404" t="s">
        <v>133</v>
      </c>
      <c r="D404" t="s">
        <v>623</v>
      </c>
      <c r="E404" t="s">
        <v>624</v>
      </c>
      <c r="F404" t="s">
        <v>32</v>
      </c>
      <c r="G404" s="2">
        <v>1</v>
      </c>
      <c r="H404" t="s">
        <v>155</v>
      </c>
      <c r="I404" s="3">
        <v>0</v>
      </c>
      <c r="J404" s="3">
        <v>121</v>
      </c>
      <c r="L404" s="3">
        <v>121</v>
      </c>
      <c r="M404" s="3">
        <v>121</v>
      </c>
      <c r="O404" t="s">
        <v>133</v>
      </c>
    </row>
    <row r="405" spans="1:15" x14ac:dyDescent="0.2">
      <c r="A405" t="s">
        <v>629</v>
      </c>
      <c r="B405" t="s">
        <v>133</v>
      </c>
      <c r="C405" t="s">
        <v>133</v>
      </c>
      <c r="D405" t="s">
        <v>626</v>
      </c>
      <c r="E405" t="s">
        <v>627</v>
      </c>
      <c r="F405" t="s">
        <v>32</v>
      </c>
      <c r="G405" s="2">
        <v>1</v>
      </c>
      <c r="H405" t="s">
        <v>136</v>
      </c>
      <c r="I405" s="3">
        <v>15.61</v>
      </c>
      <c r="J405" s="3">
        <v>22</v>
      </c>
      <c r="L405" s="3">
        <v>37.61</v>
      </c>
      <c r="M405" s="3">
        <v>37.61</v>
      </c>
      <c r="O405" t="s">
        <v>133</v>
      </c>
    </row>
    <row r="408" spans="1:15" s="4" customFormat="1" ht="16" x14ac:dyDescent="0.2">
      <c r="A408" s="4" t="s">
        <v>630</v>
      </c>
      <c r="B408" s="4" t="s">
        <v>23</v>
      </c>
      <c r="N408" s="6">
        <v>10572.76</v>
      </c>
    </row>
    <row r="410" spans="1:15" ht="16" x14ac:dyDescent="0.2">
      <c r="A410" s="1" t="s">
        <v>631</v>
      </c>
      <c r="C410" s="1" t="s">
        <v>93</v>
      </c>
    </row>
    <row r="411" spans="1:15" x14ac:dyDescent="0.2">
      <c r="A411" t="s">
        <v>632</v>
      </c>
      <c r="B411" t="s">
        <v>133</v>
      </c>
      <c r="C411" t="s">
        <v>133</v>
      </c>
      <c r="D411" t="s">
        <v>633</v>
      </c>
      <c r="E411" t="s">
        <v>634</v>
      </c>
      <c r="F411" t="s">
        <v>26</v>
      </c>
      <c r="G411" s="2">
        <v>6</v>
      </c>
      <c r="H411" t="s">
        <v>141</v>
      </c>
      <c r="I411" s="3">
        <v>19.98</v>
      </c>
      <c r="J411" s="3">
        <v>3.27</v>
      </c>
      <c r="L411" s="3">
        <v>23.25</v>
      </c>
      <c r="M411" s="3">
        <v>139.47999999999999</v>
      </c>
      <c r="O411" t="s">
        <v>133</v>
      </c>
    </row>
    <row r="412" spans="1:15" x14ac:dyDescent="0.2">
      <c r="A412" t="s">
        <v>635</v>
      </c>
      <c r="B412" t="s">
        <v>133</v>
      </c>
      <c r="C412" t="s">
        <v>133</v>
      </c>
      <c r="D412" t="s">
        <v>633</v>
      </c>
      <c r="E412" t="s">
        <v>634</v>
      </c>
      <c r="F412" t="s">
        <v>27</v>
      </c>
      <c r="G412" s="2">
        <v>6</v>
      </c>
      <c r="H412" t="s">
        <v>141</v>
      </c>
      <c r="I412" s="3">
        <v>19.98</v>
      </c>
      <c r="J412" s="3">
        <v>3.27</v>
      </c>
      <c r="L412" s="3">
        <v>23.25</v>
      </c>
      <c r="M412" s="3">
        <v>139.47999999999999</v>
      </c>
      <c r="O412" t="s">
        <v>133</v>
      </c>
    </row>
    <row r="413" spans="1:15" x14ac:dyDescent="0.2">
      <c r="A413" t="s">
        <v>636</v>
      </c>
      <c r="B413" t="s">
        <v>133</v>
      </c>
      <c r="C413" t="s">
        <v>133</v>
      </c>
      <c r="D413" t="s">
        <v>637</v>
      </c>
      <c r="E413" t="s">
        <v>638</v>
      </c>
      <c r="F413" t="s">
        <v>28</v>
      </c>
      <c r="G413" s="2">
        <v>15.75</v>
      </c>
      <c r="H413" t="s">
        <v>141</v>
      </c>
      <c r="I413" s="3">
        <v>19.98</v>
      </c>
      <c r="J413" s="3">
        <v>1.51</v>
      </c>
      <c r="L413" s="3">
        <v>21.49</v>
      </c>
      <c r="M413" s="3">
        <v>338.42</v>
      </c>
      <c r="O413" t="s">
        <v>133</v>
      </c>
    </row>
    <row r="414" spans="1:15" x14ac:dyDescent="0.2">
      <c r="A414" t="s">
        <v>639</v>
      </c>
      <c r="B414" t="s">
        <v>133</v>
      </c>
      <c r="C414" t="s">
        <v>133</v>
      </c>
      <c r="D414" t="s">
        <v>637</v>
      </c>
      <c r="E414" t="s">
        <v>638</v>
      </c>
      <c r="F414" t="s">
        <v>29</v>
      </c>
      <c r="G414" s="2">
        <v>15.75</v>
      </c>
      <c r="H414" t="s">
        <v>141</v>
      </c>
      <c r="I414" s="3">
        <v>19.98</v>
      </c>
      <c r="J414" s="3">
        <v>1.51</v>
      </c>
      <c r="L414" s="3">
        <v>21.49</v>
      </c>
      <c r="M414" s="3">
        <v>338.42</v>
      </c>
      <c r="O414" t="s">
        <v>133</v>
      </c>
    </row>
    <row r="415" spans="1:15" x14ac:dyDescent="0.2">
      <c r="A415" t="s">
        <v>640</v>
      </c>
      <c r="B415" t="s">
        <v>133</v>
      </c>
      <c r="C415" t="s">
        <v>133</v>
      </c>
      <c r="D415" t="s">
        <v>637</v>
      </c>
      <c r="E415" t="s">
        <v>638</v>
      </c>
      <c r="F415" t="s">
        <v>31</v>
      </c>
      <c r="G415" s="2">
        <v>30</v>
      </c>
      <c r="H415" t="s">
        <v>141</v>
      </c>
      <c r="I415" s="3">
        <v>19.98</v>
      </c>
      <c r="J415" s="3">
        <v>1.51</v>
      </c>
      <c r="L415" s="3">
        <v>21.49</v>
      </c>
      <c r="M415" s="3">
        <v>644.61</v>
      </c>
      <c r="O415" t="s">
        <v>133</v>
      </c>
    </row>
    <row r="416" spans="1:15" x14ac:dyDescent="0.2">
      <c r="A416" t="s">
        <v>641</v>
      </c>
      <c r="B416" t="s">
        <v>133</v>
      </c>
      <c r="C416" t="s">
        <v>133</v>
      </c>
      <c r="D416" t="s">
        <v>637</v>
      </c>
      <c r="E416" t="s">
        <v>638</v>
      </c>
      <c r="F416" t="s">
        <v>32</v>
      </c>
      <c r="G416" s="2">
        <v>30</v>
      </c>
      <c r="H416" t="s">
        <v>141</v>
      </c>
      <c r="I416" s="3">
        <v>19.98</v>
      </c>
      <c r="J416" s="3">
        <v>1.51</v>
      </c>
      <c r="L416" s="3">
        <v>21.49</v>
      </c>
      <c r="M416" s="3">
        <v>644.61</v>
      </c>
      <c r="O416" t="s">
        <v>133</v>
      </c>
    </row>
    <row r="418" spans="1:15" ht="16" x14ac:dyDescent="0.2">
      <c r="A418" s="1" t="s">
        <v>642</v>
      </c>
      <c r="C418" s="1" t="s">
        <v>94</v>
      </c>
    </row>
    <row r="419" spans="1:15" x14ac:dyDescent="0.2">
      <c r="A419" t="s">
        <v>643</v>
      </c>
      <c r="B419" t="s">
        <v>133</v>
      </c>
      <c r="C419" t="s">
        <v>133</v>
      </c>
      <c r="D419" t="s">
        <v>644</v>
      </c>
      <c r="E419" t="s">
        <v>634</v>
      </c>
      <c r="F419" t="s">
        <v>26</v>
      </c>
      <c r="G419" s="2">
        <v>24</v>
      </c>
      <c r="H419" t="s">
        <v>141</v>
      </c>
      <c r="I419" s="3">
        <v>19.04</v>
      </c>
      <c r="J419" s="3">
        <v>3.27</v>
      </c>
      <c r="L419" s="3">
        <v>22.31</v>
      </c>
      <c r="M419" s="3">
        <v>535.45000000000005</v>
      </c>
      <c r="O419" t="s">
        <v>133</v>
      </c>
    </row>
    <row r="420" spans="1:15" x14ac:dyDescent="0.2">
      <c r="A420" t="s">
        <v>645</v>
      </c>
      <c r="B420" t="s">
        <v>133</v>
      </c>
      <c r="C420" t="s">
        <v>133</v>
      </c>
      <c r="D420" t="s">
        <v>644</v>
      </c>
      <c r="E420" t="s">
        <v>634</v>
      </c>
      <c r="F420" t="s">
        <v>27</v>
      </c>
      <c r="G420" s="2">
        <v>24</v>
      </c>
      <c r="H420" t="s">
        <v>141</v>
      </c>
      <c r="I420" s="3">
        <v>19.04</v>
      </c>
      <c r="J420" s="3">
        <v>3.27</v>
      </c>
      <c r="L420" s="3">
        <v>22.31</v>
      </c>
      <c r="M420" s="3">
        <v>535.45000000000005</v>
      </c>
      <c r="O420" t="s">
        <v>133</v>
      </c>
    </row>
    <row r="421" spans="1:15" x14ac:dyDescent="0.2">
      <c r="A421" t="s">
        <v>646</v>
      </c>
      <c r="B421" t="s">
        <v>133</v>
      </c>
      <c r="C421" t="s">
        <v>133</v>
      </c>
      <c r="D421" t="s">
        <v>647</v>
      </c>
      <c r="E421" t="s">
        <v>638</v>
      </c>
      <c r="F421" t="s">
        <v>28</v>
      </c>
      <c r="G421" s="2">
        <v>38.400001525878906</v>
      </c>
      <c r="H421" t="s">
        <v>141</v>
      </c>
      <c r="I421" s="3">
        <v>19.04</v>
      </c>
      <c r="J421" s="3">
        <v>1.51</v>
      </c>
      <c r="L421" s="3">
        <v>20.55</v>
      </c>
      <c r="M421" s="3">
        <v>789.14</v>
      </c>
      <c r="O421" t="s">
        <v>133</v>
      </c>
    </row>
    <row r="422" spans="1:15" x14ac:dyDescent="0.2">
      <c r="A422" t="s">
        <v>648</v>
      </c>
      <c r="B422" t="s">
        <v>133</v>
      </c>
      <c r="C422" t="s">
        <v>133</v>
      </c>
      <c r="D422" t="s">
        <v>647</v>
      </c>
      <c r="E422" t="s">
        <v>638</v>
      </c>
      <c r="F422" t="s">
        <v>29</v>
      </c>
      <c r="G422" s="2">
        <v>38.400001525878906</v>
      </c>
      <c r="H422" t="s">
        <v>141</v>
      </c>
      <c r="I422" s="3">
        <v>19.04</v>
      </c>
      <c r="J422" s="3">
        <v>1.51</v>
      </c>
      <c r="L422" s="3">
        <v>20.55</v>
      </c>
      <c r="M422" s="3">
        <v>789.14</v>
      </c>
      <c r="O422" t="s">
        <v>133</v>
      </c>
    </row>
    <row r="423" spans="1:15" x14ac:dyDescent="0.2">
      <c r="A423" t="s">
        <v>649</v>
      </c>
      <c r="B423" t="s">
        <v>133</v>
      </c>
      <c r="C423" t="s">
        <v>133</v>
      </c>
      <c r="D423" t="s">
        <v>647</v>
      </c>
      <c r="E423" t="s">
        <v>638</v>
      </c>
      <c r="F423" t="s">
        <v>31</v>
      </c>
      <c r="G423" s="2">
        <v>52.799999237060547</v>
      </c>
      <c r="H423" t="s">
        <v>141</v>
      </c>
      <c r="I423" s="3">
        <v>19.04</v>
      </c>
      <c r="J423" s="3">
        <v>1.51</v>
      </c>
      <c r="L423" s="3">
        <v>20.55</v>
      </c>
      <c r="M423" s="3">
        <v>1085.06</v>
      </c>
      <c r="O423" t="s">
        <v>133</v>
      </c>
    </row>
    <row r="424" spans="1:15" x14ac:dyDescent="0.2">
      <c r="A424" t="s">
        <v>650</v>
      </c>
      <c r="B424" t="s">
        <v>133</v>
      </c>
      <c r="C424" t="s">
        <v>133</v>
      </c>
      <c r="D424" t="s">
        <v>647</v>
      </c>
      <c r="E424" t="s">
        <v>638</v>
      </c>
      <c r="F424" t="s">
        <v>32</v>
      </c>
      <c r="G424" s="2">
        <v>52.799999237060547</v>
      </c>
      <c r="H424" t="s">
        <v>141</v>
      </c>
      <c r="I424" s="3">
        <v>19.04</v>
      </c>
      <c r="J424" s="3">
        <v>1.51</v>
      </c>
      <c r="L424" s="3">
        <v>20.55</v>
      </c>
      <c r="M424" s="3">
        <v>1085.06</v>
      </c>
      <c r="O424" t="s">
        <v>133</v>
      </c>
    </row>
    <row r="426" spans="1:15" ht="16" x14ac:dyDescent="0.2">
      <c r="A426" s="1" t="s">
        <v>651</v>
      </c>
      <c r="C426" s="1" t="s">
        <v>95</v>
      </c>
    </row>
    <row r="427" spans="1:15" x14ac:dyDescent="0.2">
      <c r="A427" t="s">
        <v>652</v>
      </c>
      <c r="B427" t="s">
        <v>133</v>
      </c>
      <c r="C427" t="s">
        <v>133</v>
      </c>
      <c r="D427" t="s">
        <v>653</v>
      </c>
      <c r="E427" t="s">
        <v>634</v>
      </c>
      <c r="F427" t="s">
        <v>28</v>
      </c>
      <c r="G427" s="2">
        <v>16</v>
      </c>
      <c r="H427" t="s">
        <v>181</v>
      </c>
      <c r="I427" s="3">
        <v>15.92</v>
      </c>
      <c r="J427" s="3">
        <v>1.1000000000000001</v>
      </c>
      <c r="L427" s="3">
        <v>17.02</v>
      </c>
      <c r="M427" s="3">
        <v>272.33999999999997</v>
      </c>
      <c r="O427" t="s">
        <v>133</v>
      </c>
    </row>
    <row r="428" spans="1:15" x14ac:dyDescent="0.2">
      <c r="A428" t="s">
        <v>654</v>
      </c>
      <c r="B428" t="s">
        <v>133</v>
      </c>
      <c r="C428" t="s">
        <v>133</v>
      </c>
      <c r="D428" t="s">
        <v>653</v>
      </c>
      <c r="E428" t="s">
        <v>634</v>
      </c>
      <c r="F428" t="s">
        <v>29</v>
      </c>
      <c r="G428" s="2">
        <v>16</v>
      </c>
      <c r="H428" t="s">
        <v>181</v>
      </c>
      <c r="I428" s="3">
        <v>15.92</v>
      </c>
      <c r="J428" s="3">
        <v>1.1000000000000001</v>
      </c>
      <c r="L428" s="3">
        <v>17.02</v>
      </c>
      <c r="M428" s="3">
        <v>272.33999999999997</v>
      </c>
      <c r="O428" t="s">
        <v>133</v>
      </c>
    </row>
    <row r="429" spans="1:15" x14ac:dyDescent="0.2">
      <c r="A429" t="s">
        <v>655</v>
      </c>
      <c r="B429" t="s">
        <v>133</v>
      </c>
      <c r="C429" t="s">
        <v>133</v>
      </c>
      <c r="D429" t="s">
        <v>653</v>
      </c>
      <c r="E429" t="s">
        <v>634</v>
      </c>
      <c r="F429" t="s">
        <v>31</v>
      </c>
      <c r="G429" s="2">
        <v>22</v>
      </c>
      <c r="H429" t="s">
        <v>181</v>
      </c>
      <c r="I429" s="3">
        <v>15.92</v>
      </c>
      <c r="J429" s="3">
        <v>1.1000000000000001</v>
      </c>
      <c r="L429" s="3">
        <v>17.02</v>
      </c>
      <c r="M429" s="3">
        <v>374.47</v>
      </c>
      <c r="O429" t="s">
        <v>133</v>
      </c>
    </row>
    <row r="430" spans="1:15" x14ac:dyDescent="0.2">
      <c r="A430" t="s">
        <v>656</v>
      </c>
      <c r="B430" t="s">
        <v>133</v>
      </c>
      <c r="C430" t="s">
        <v>133</v>
      </c>
      <c r="D430" t="s">
        <v>653</v>
      </c>
      <c r="E430" t="s">
        <v>634</v>
      </c>
      <c r="F430" t="s">
        <v>32</v>
      </c>
      <c r="G430" s="2">
        <v>22</v>
      </c>
      <c r="H430" t="s">
        <v>181</v>
      </c>
      <c r="I430" s="3">
        <v>15.92</v>
      </c>
      <c r="J430" s="3">
        <v>1.1000000000000001</v>
      </c>
      <c r="L430" s="3">
        <v>17.02</v>
      </c>
      <c r="M430" s="3">
        <v>374.47</v>
      </c>
      <c r="O430" t="s">
        <v>133</v>
      </c>
    </row>
    <row r="432" spans="1:15" ht="16" x14ac:dyDescent="0.2">
      <c r="A432" s="1" t="s">
        <v>657</v>
      </c>
      <c r="C432" s="1" t="s">
        <v>96</v>
      </c>
    </row>
    <row r="433" spans="1:15" x14ac:dyDescent="0.2">
      <c r="A433" t="s">
        <v>658</v>
      </c>
      <c r="B433" t="s">
        <v>133</v>
      </c>
      <c r="C433" t="s">
        <v>133</v>
      </c>
      <c r="D433" t="s">
        <v>659</v>
      </c>
      <c r="E433" t="s">
        <v>634</v>
      </c>
      <c r="F433" t="s">
        <v>26</v>
      </c>
      <c r="G433" s="2">
        <v>1</v>
      </c>
      <c r="H433" t="s">
        <v>136</v>
      </c>
      <c r="I433" s="3">
        <v>152.97</v>
      </c>
      <c r="J433" s="3">
        <v>13.2</v>
      </c>
      <c r="L433" s="3">
        <v>166.17</v>
      </c>
      <c r="M433" s="3">
        <v>166.17</v>
      </c>
      <c r="O433" t="s">
        <v>133</v>
      </c>
    </row>
    <row r="434" spans="1:15" x14ac:dyDescent="0.2">
      <c r="A434" t="s">
        <v>660</v>
      </c>
      <c r="B434" t="s">
        <v>133</v>
      </c>
      <c r="C434" t="s">
        <v>133</v>
      </c>
      <c r="D434" t="s">
        <v>659</v>
      </c>
      <c r="E434" t="s">
        <v>634</v>
      </c>
      <c r="F434" t="s">
        <v>27</v>
      </c>
      <c r="G434" s="2">
        <v>1</v>
      </c>
      <c r="H434" t="s">
        <v>136</v>
      </c>
      <c r="I434" s="3">
        <v>152.97</v>
      </c>
      <c r="J434" s="3">
        <v>13.2</v>
      </c>
      <c r="L434" s="3">
        <v>166.17</v>
      </c>
      <c r="M434" s="3">
        <v>166.17</v>
      </c>
      <c r="O434" t="s">
        <v>133</v>
      </c>
    </row>
    <row r="435" spans="1:15" x14ac:dyDescent="0.2">
      <c r="A435" t="s">
        <v>661</v>
      </c>
      <c r="B435" t="s">
        <v>133</v>
      </c>
      <c r="C435" t="s">
        <v>133</v>
      </c>
      <c r="D435" t="s">
        <v>659</v>
      </c>
      <c r="E435" t="s">
        <v>634</v>
      </c>
      <c r="F435" t="s">
        <v>28</v>
      </c>
      <c r="G435" s="2">
        <v>1</v>
      </c>
      <c r="H435" t="s">
        <v>136</v>
      </c>
      <c r="I435" s="3">
        <v>152.97</v>
      </c>
      <c r="J435" s="3">
        <v>13.2</v>
      </c>
      <c r="L435" s="3">
        <v>166.17</v>
      </c>
      <c r="M435" s="3">
        <v>166.17</v>
      </c>
      <c r="O435" t="s">
        <v>133</v>
      </c>
    </row>
    <row r="436" spans="1:15" x14ac:dyDescent="0.2">
      <c r="A436" t="s">
        <v>662</v>
      </c>
      <c r="B436" t="s">
        <v>133</v>
      </c>
      <c r="C436" t="s">
        <v>133</v>
      </c>
      <c r="D436" t="s">
        <v>659</v>
      </c>
      <c r="E436" t="s">
        <v>634</v>
      </c>
      <c r="F436" t="s">
        <v>29</v>
      </c>
      <c r="G436" s="2">
        <v>1</v>
      </c>
      <c r="H436" t="s">
        <v>136</v>
      </c>
      <c r="I436" s="3">
        <v>152.97</v>
      </c>
      <c r="J436" s="3">
        <v>13.2</v>
      </c>
      <c r="L436" s="3">
        <v>166.17</v>
      </c>
      <c r="M436" s="3">
        <v>166.17</v>
      </c>
      <c r="O436" t="s">
        <v>133</v>
      </c>
    </row>
    <row r="437" spans="1:15" x14ac:dyDescent="0.2">
      <c r="A437" t="s">
        <v>663</v>
      </c>
      <c r="B437" t="s">
        <v>133</v>
      </c>
      <c r="C437" t="s">
        <v>133</v>
      </c>
      <c r="D437" t="s">
        <v>659</v>
      </c>
      <c r="E437" t="s">
        <v>634</v>
      </c>
      <c r="F437" t="s">
        <v>31</v>
      </c>
      <c r="G437" s="2">
        <v>1</v>
      </c>
      <c r="H437" t="s">
        <v>136</v>
      </c>
      <c r="I437" s="3">
        <v>152.97</v>
      </c>
      <c r="J437" s="3">
        <v>13.2</v>
      </c>
      <c r="L437" s="3">
        <v>166.17</v>
      </c>
      <c r="M437" s="3">
        <v>166.17</v>
      </c>
      <c r="O437" t="s">
        <v>133</v>
      </c>
    </row>
    <row r="438" spans="1:15" x14ac:dyDescent="0.2">
      <c r="A438" t="s">
        <v>664</v>
      </c>
      <c r="B438" t="s">
        <v>133</v>
      </c>
      <c r="C438" t="s">
        <v>133</v>
      </c>
      <c r="D438" t="s">
        <v>659</v>
      </c>
      <c r="E438" t="s">
        <v>634</v>
      </c>
      <c r="F438" t="s">
        <v>32</v>
      </c>
      <c r="G438" s="2">
        <v>1</v>
      </c>
      <c r="H438" t="s">
        <v>136</v>
      </c>
      <c r="I438" s="3">
        <v>152.97</v>
      </c>
      <c r="J438" s="3">
        <v>13.2</v>
      </c>
      <c r="L438" s="3">
        <v>166.17</v>
      </c>
      <c r="M438" s="3">
        <v>166.17</v>
      </c>
      <c r="O438" t="s">
        <v>133</v>
      </c>
    </row>
    <row r="440" spans="1:15" ht="16" x14ac:dyDescent="0.2">
      <c r="A440" s="1" t="s">
        <v>665</v>
      </c>
      <c r="C440" s="1" t="s">
        <v>97</v>
      </c>
    </row>
    <row r="441" spans="1:15" x14ac:dyDescent="0.2">
      <c r="A441" t="s">
        <v>666</v>
      </c>
      <c r="B441" t="s">
        <v>133</v>
      </c>
      <c r="C441" t="s">
        <v>133</v>
      </c>
      <c r="D441" t="s">
        <v>667</v>
      </c>
      <c r="E441" t="s">
        <v>634</v>
      </c>
      <c r="F441" t="s">
        <v>26</v>
      </c>
      <c r="G441" s="2">
        <v>1</v>
      </c>
      <c r="H441" t="s">
        <v>136</v>
      </c>
      <c r="I441" s="3">
        <v>46.2</v>
      </c>
      <c r="J441" s="3">
        <v>5.5</v>
      </c>
      <c r="L441" s="3">
        <v>51.7</v>
      </c>
      <c r="M441" s="3">
        <v>51.7</v>
      </c>
      <c r="O441" t="s">
        <v>133</v>
      </c>
    </row>
    <row r="442" spans="1:15" x14ac:dyDescent="0.2">
      <c r="A442" t="s">
        <v>668</v>
      </c>
      <c r="B442" t="s">
        <v>133</v>
      </c>
      <c r="C442" t="s">
        <v>133</v>
      </c>
      <c r="D442" t="s">
        <v>667</v>
      </c>
      <c r="E442" t="s">
        <v>634</v>
      </c>
      <c r="F442" t="s">
        <v>27</v>
      </c>
      <c r="G442" s="2">
        <v>1</v>
      </c>
      <c r="H442" t="s">
        <v>136</v>
      </c>
      <c r="I442" s="3">
        <v>46.2</v>
      </c>
      <c r="J442" s="3">
        <v>5.5</v>
      </c>
      <c r="L442" s="3">
        <v>51.7</v>
      </c>
      <c r="M442" s="3">
        <v>51.7</v>
      </c>
      <c r="O442" t="s">
        <v>133</v>
      </c>
    </row>
    <row r="443" spans="1:15" x14ac:dyDescent="0.2">
      <c r="A443" t="s">
        <v>669</v>
      </c>
      <c r="B443" t="s">
        <v>133</v>
      </c>
      <c r="C443" t="s">
        <v>133</v>
      </c>
      <c r="D443" t="s">
        <v>667</v>
      </c>
      <c r="E443" t="s">
        <v>634</v>
      </c>
      <c r="F443" t="s">
        <v>28</v>
      </c>
      <c r="G443" s="2">
        <v>1</v>
      </c>
      <c r="H443" t="s">
        <v>136</v>
      </c>
      <c r="I443" s="3">
        <v>46.2</v>
      </c>
      <c r="J443" s="3">
        <v>5.5</v>
      </c>
      <c r="L443" s="3">
        <v>51.7</v>
      </c>
      <c r="M443" s="3">
        <v>51.7</v>
      </c>
      <c r="O443" t="s">
        <v>133</v>
      </c>
    </row>
    <row r="444" spans="1:15" x14ac:dyDescent="0.2">
      <c r="A444" t="s">
        <v>670</v>
      </c>
      <c r="B444" t="s">
        <v>133</v>
      </c>
      <c r="C444" t="s">
        <v>133</v>
      </c>
      <c r="D444" t="s">
        <v>667</v>
      </c>
      <c r="E444" t="s">
        <v>634</v>
      </c>
      <c r="F444" t="s">
        <v>29</v>
      </c>
      <c r="G444" s="2">
        <v>1</v>
      </c>
      <c r="H444" t="s">
        <v>136</v>
      </c>
      <c r="I444" s="3">
        <v>46.2</v>
      </c>
      <c r="J444" s="3">
        <v>5.5</v>
      </c>
      <c r="L444" s="3">
        <v>51.7</v>
      </c>
      <c r="M444" s="3">
        <v>51.7</v>
      </c>
      <c r="O444" t="s">
        <v>133</v>
      </c>
    </row>
    <row r="445" spans="1:15" x14ac:dyDescent="0.2">
      <c r="A445" t="s">
        <v>671</v>
      </c>
      <c r="B445" t="s">
        <v>133</v>
      </c>
      <c r="C445" t="s">
        <v>133</v>
      </c>
      <c r="D445" t="s">
        <v>667</v>
      </c>
      <c r="E445" t="s">
        <v>634</v>
      </c>
      <c r="F445" t="s">
        <v>31</v>
      </c>
      <c r="G445" s="2">
        <v>1</v>
      </c>
      <c r="H445" t="s">
        <v>136</v>
      </c>
      <c r="I445" s="3">
        <v>46.2</v>
      </c>
      <c r="J445" s="3">
        <v>5.5</v>
      </c>
      <c r="L445" s="3">
        <v>51.7</v>
      </c>
      <c r="M445" s="3">
        <v>51.7</v>
      </c>
      <c r="O445" t="s">
        <v>133</v>
      </c>
    </row>
    <row r="446" spans="1:15" x14ac:dyDescent="0.2">
      <c r="A446" t="s">
        <v>672</v>
      </c>
      <c r="B446" t="s">
        <v>133</v>
      </c>
      <c r="C446" t="s">
        <v>133</v>
      </c>
      <c r="D446" t="s">
        <v>667</v>
      </c>
      <c r="E446" t="s">
        <v>634</v>
      </c>
      <c r="F446" t="s">
        <v>32</v>
      </c>
      <c r="G446" s="2">
        <v>1</v>
      </c>
      <c r="H446" t="s">
        <v>136</v>
      </c>
      <c r="I446" s="3">
        <v>46.2</v>
      </c>
      <c r="J446" s="3">
        <v>5.5</v>
      </c>
      <c r="L446" s="3">
        <v>51.7</v>
      </c>
      <c r="M446" s="3">
        <v>51.7</v>
      </c>
      <c r="O446" t="s">
        <v>133</v>
      </c>
    </row>
    <row r="448" spans="1:15" ht="16" x14ac:dyDescent="0.2">
      <c r="A448" s="1" t="s">
        <v>673</v>
      </c>
      <c r="C448" s="1" t="s">
        <v>98</v>
      </c>
    </row>
    <row r="449" spans="1:15" x14ac:dyDescent="0.2">
      <c r="A449" t="s">
        <v>674</v>
      </c>
      <c r="B449" t="s">
        <v>133</v>
      </c>
      <c r="C449" t="s">
        <v>133</v>
      </c>
      <c r="D449" t="s">
        <v>675</v>
      </c>
      <c r="E449" t="s">
        <v>634</v>
      </c>
      <c r="F449" t="s">
        <v>26</v>
      </c>
      <c r="G449" s="2">
        <v>1</v>
      </c>
      <c r="H449" t="s">
        <v>181</v>
      </c>
      <c r="I449" s="3">
        <v>15.92</v>
      </c>
      <c r="J449" s="3">
        <v>1.1000000000000001</v>
      </c>
      <c r="L449" s="3">
        <v>17.02</v>
      </c>
      <c r="M449" s="3">
        <v>17.02</v>
      </c>
      <c r="O449" t="s">
        <v>133</v>
      </c>
    </row>
    <row r="450" spans="1:15" x14ac:dyDescent="0.2">
      <c r="A450" t="s">
        <v>676</v>
      </c>
      <c r="B450" t="s">
        <v>133</v>
      </c>
      <c r="C450" t="s">
        <v>133</v>
      </c>
      <c r="D450" t="s">
        <v>677</v>
      </c>
      <c r="E450" t="s">
        <v>634</v>
      </c>
      <c r="F450" t="s">
        <v>26</v>
      </c>
      <c r="G450" s="2">
        <v>1</v>
      </c>
      <c r="H450" t="s">
        <v>136</v>
      </c>
      <c r="I450" s="3">
        <v>196.68</v>
      </c>
      <c r="J450" s="3">
        <v>13.2</v>
      </c>
      <c r="L450" s="3">
        <v>209.88</v>
      </c>
      <c r="M450" s="3">
        <v>209.88</v>
      </c>
      <c r="O450" t="s">
        <v>133</v>
      </c>
    </row>
    <row r="451" spans="1:15" x14ac:dyDescent="0.2">
      <c r="A451" t="s">
        <v>678</v>
      </c>
      <c r="B451" t="s">
        <v>133</v>
      </c>
      <c r="C451" t="s">
        <v>133</v>
      </c>
      <c r="D451" t="s">
        <v>675</v>
      </c>
      <c r="E451" t="s">
        <v>634</v>
      </c>
      <c r="F451" t="s">
        <v>27</v>
      </c>
      <c r="G451" s="2">
        <v>1</v>
      </c>
      <c r="H451" t="s">
        <v>181</v>
      </c>
      <c r="I451" s="3">
        <v>15.92</v>
      </c>
      <c r="J451" s="3">
        <v>1.1000000000000001</v>
      </c>
      <c r="L451" s="3">
        <v>17.02</v>
      </c>
      <c r="M451" s="3">
        <v>17.02</v>
      </c>
      <c r="O451" t="s">
        <v>133</v>
      </c>
    </row>
    <row r="452" spans="1:15" x14ac:dyDescent="0.2">
      <c r="A452" t="s">
        <v>679</v>
      </c>
      <c r="B452" t="s">
        <v>133</v>
      </c>
      <c r="C452" t="s">
        <v>133</v>
      </c>
      <c r="D452" t="s">
        <v>677</v>
      </c>
      <c r="E452" t="s">
        <v>634</v>
      </c>
      <c r="F452" t="s">
        <v>27</v>
      </c>
      <c r="G452" s="2">
        <v>1</v>
      </c>
      <c r="H452" t="s">
        <v>136</v>
      </c>
      <c r="I452" s="3">
        <v>196.68</v>
      </c>
      <c r="J452" s="3">
        <v>13.2</v>
      </c>
      <c r="L452" s="3">
        <v>209.88</v>
      </c>
      <c r="M452" s="3">
        <v>209.88</v>
      </c>
      <c r="O452" t="s">
        <v>133</v>
      </c>
    </row>
    <row r="453" spans="1:15" x14ac:dyDescent="0.2">
      <c r="A453" t="s">
        <v>680</v>
      </c>
      <c r="B453" t="s">
        <v>133</v>
      </c>
      <c r="C453" t="s">
        <v>133</v>
      </c>
      <c r="D453" t="s">
        <v>675</v>
      </c>
      <c r="E453" t="s">
        <v>634</v>
      </c>
      <c r="F453" t="s">
        <v>31</v>
      </c>
      <c r="G453" s="2">
        <v>1</v>
      </c>
      <c r="H453" t="s">
        <v>181</v>
      </c>
      <c r="I453" s="3">
        <v>15.92</v>
      </c>
      <c r="J453" s="3">
        <v>1.1000000000000001</v>
      </c>
      <c r="L453" s="3">
        <v>17.02</v>
      </c>
      <c r="M453" s="3">
        <v>17.02</v>
      </c>
      <c r="O453" t="s">
        <v>133</v>
      </c>
    </row>
    <row r="454" spans="1:15" x14ac:dyDescent="0.2">
      <c r="A454" t="s">
        <v>681</v>
      </c>
      <c r="B454" t="s">
        <v>133</v>
      </c>
      <c r="C454" t="s">
        <v>133</v>
      </c>
      <c r="D454" t="s">
        <v>677</v>
      </c>
      <c r="E454" t="s">
        <v>634</v>
      </c>
      <c r="F454" t="s">
        <v>31</v>
      </c>
      <c r="G454" s="2">
        <v>1</v>
      </c>
      <c r="H454" t="s">
        <v>136</v>
      </c>
      <c r="I454" s="3">
        <v>196.68</v>
      </c>
      <c r="J454" s="3">
        <v>13.2</v>
      </c>
      <c r="L454" s="3">
        <v>209.88</v>
      </c>
      <c r="M454" s="3">
        <v>209.88</v>
      </c>
      <c r="O454" t="s">
        <v>133</v>
      </c>
    </row>
    <row r="455" spans="1:15" x14ac:dyDescent="0.2">
      <c r="A455" t="s">
        <v>682</v>
      </c>
      <c r="B455" t="s">
        <v>133</v>
      </c>
      <c r="C455" t="s">
        <v>133</v>
      </c>
      <c r="D455" t="s">
        <v>675</v>
      </c>
      <c r="E455" t="s">
        <v>634</v>
      </c>
      <c r="F455" t="s">
        <v>32</v>
      </c>
      <c r="G455" s="2">
        <v>1</v>
      </c>
      <c r="H455" t="s">
        <v>181</v>
      </c>
      <c r="I455" s="3">
        <v>15.92</v>
      </c>
      <c r="J455" s="3">
        <v>1.1000000000000001</v>
      </c>
      <c r="L455" s="3">
        <v>17.02</v>
      </c>
      <c r="M455" s="3">
        <v>17.02</v>
      </c>
      <c r="O455" t="s">
        <v>133</v>
      </c>
    </row>
    <row r="456" spans="1:15" x14ac:dyDescent="0.2">
      <c r="A456" t="s">
        <v>683</v>
      </c>
      <c r="B456" t="s">
        <v>133</v>
      </c>
      <c r="C456" t="s">
        <v>133</v>
      </c>
      <c r="D456" t="s">
        <v>677</v>
      </c>
      <c r="E456" t="s">
        <v>634</v>
      </c>
      <c r="F456" t="s">
        <v>32</v>
      </c>
      <c r="G456" s="2">
        <v>1</v>
      </c>
      <c r="H456" t="s">
        <v>136</v>
      </c>
      <c r="I456" s="3">
        <v>196.68</v>
      </c>
      <c r="J456" s="3">
        <v>13.2</v>
      </c>
      <c r="L456" s="3">
        <v>209.88</v>
      </c>
      <c r="M456" s="3">
        <v>209.88</v>
      </c>
      <c r="O456" t="s">
        <v>133</v>
      </c>
    </row>
    <row r="459" spans="1:15" s="4" customFormat="1" ht="16" x14ac:dyDescent="0.2">
      <c r="A459" s="4" t="s">
        <v>684</v>
      </c>
      <c r="B459" s="4" t="s">
        <v>24</v>
      </c>
      <c r="N459" s="6">
        <v>784.78</v>
      </c>
    </row>
    <row r="461" spans="1:15" ht="16" x14ac:dyDescent="0.2">
      <c r="A461" s="1" t="s">
        <v>685</v>
      </c>
      <c r="C461" s="1" t="s">
        <v>99</v>
      </c>
    </row>
    <row r="462" spans="1:15" x14ac:dyDescent="0.2">
      <c r="A462" t="s">
        <v>686</v>
      </c>
      <c r="B462" t="s">
        <v>133</v>
      </c>
      <c r="C462" t="s">
        <v>133</v>
      </c>
      <c r="D462" t="s">
        <v>687</v>
      </c>
      <c r="E462" t="s">
        <v>688</v>
      </c>
      <c r="F462" t="s">
        <v>26</v>
      </c>
      <c r="G462" s="2">
        <v>2</v>
      </c>
      <c r="H462" t="s">
        <v>136</v>
      </c>
      <c r="I462" s="3">
        <v>10.63</v>
      </c>
      <c r="J462" s="3">
        <v>14.52</v>
      </c>
      <c r="L462" s="3">
        <v>25.15</v>
      </c>
      <c r="M462" s="3">
        <v>50.3</v>
      </c>
      <c r="O462" t="s">
        <v>133</v>
      </c>
    </row>
    <row r="463" spans="1:15" x14ac:dyDescent="0.2">
      <c r="A463" t="s">
        <v>689</v>
      </c>
      <c r="B463" t="s">
        <v>133</v>
      </c>
      <c r="C463" t="s">
        <v>133</v>
      </c>
      <c r="D463" t="s">
        <v>690</v>
      </c>
      <c r="E463" t="s">
        <v>691</v>
      </c>
      <c r="F463" t="s">
        <v>26</v>
      </c>
      <c r="G463" s="2">
        <v>1</v>
      </c>
      <c r="H463" t="s">
        <v>136</v>
      </c>
      <c r="I463" s="3">
        <v>10.63</v>
      </c>
      <c r="J463" s="3">
        <v>48.4</v>
      </c>
      <c r="L463" s="3">
        <v>59.03</v>
      </c>
      <c r="M463" s="3">
        <v>59.03</v>
      </c>
      <c r="O463" t="s">
        <v>133</v>
      </c>
    </row>
    <row r="464" spans="1:15" x14ac:dyDescent="0.2">
      <c r="A464" t="s">
        <v>692</v>
      </c>
      <c r="B464" t="s">
        <v>133</v>
      </c>
      <c r="C464" t="s">
        <v>133</v>
      </c>
      <c r="D464" t="s">
        <v>693</v>
      </c>
      <c r="E464" t="s">
        <v>691</v>
      </c>
      <c r="F464" t="s">
        <v>26</v>
      </c>
      <c r="G464" s="2">
        <v>1</v>
      </c>
      <c r="H464" t="s">
        <v>136</v>
      </c>
      <c r="I464" s="3">
        <v>10.63</v>
      </c>
      <c r="J464" s="3">
        <v>48.4</v>
      </c>
      <c r="L464" s="3">
        <v>59.03</v>
      </c>
      <c r="M464" s="3">
        <v>59.03</v>
      </c>
      <c r="O464" t="s">
        <v>133</v>
      </c>
    </row>
    <row r="465" spans="1:15" x14ac:dyDescent="0.2">
      <c r="A465" t="s">
        <v>694</v>
      </c>
      <c r="B465" t="s">
        <v>133</v>
      </c>
      <c r="C465" t="s">
        <v>133</v>
      </c>
      <c r="D465" t="s">
        <v>687</v>
      </c>
      <c r="E465" t="s">
        <v>688</v>
      </c>
      <c r="F465" t="s">
        <v>27</v>
      </c>
      <c r="G465" s="2">
        <v>2</v>
      </c>
      <c r="H465" t="s">
        <v>136</v>
      </c>
      <c r="I465" s="3">
        <v>10.63</v>
      </c>
      <c r="J465" s="3">
        <v>14.52</v>
      </c>
      <c r="L465" s="3">
        <v>25.15</v>
      </c>
      <c r="M465" s="3">
        <v>50.3</v>
      </c>
      <c r="O465" t="s">
        <v>133</v>
      </c>
    </row>
    <row r="466" spans="1:15" x14ac:dyDescent="0.2">
      <c r="A466" t="s">
        <v>695</v>
      </c>
      <c r="B466" t="s">
        <v>133</v>
      </c>
      <c r="C466" t="s">
        <v>133</v>
      </c>
      <c r="D466" t="s">
        <v>690</v>
      </c>
      <c r="E466" t="s">
        <v>691</v>
      </c>
      <c r="F466" t="s">
        <v>27</v>
      </c>
      <c r="G466" s="2">
        <v>1</v>
      </c>
      <c r="H466" t="s">
        <v>136</v>
      </c>
      <c r="I466" s="3">
        <v>10.63</v>
      </c>
      <c r="J466" s="3">
        <v>48.4</v>
      </c>
      <c r="L466" s="3">
        <v>59.03</v>
      </c>
      <c r="M466" s="3">
        <v>59.03</v>
      </c>
      <c r="O466" t="s">
        <v>133</v>
      </c>
    </row>
    <row r="467" spans="1:15" x14ac:dyDescent="0.2">
      <c r="A467" t="s">
        <v>696</v>
      </c>
      <c r="B467" t="s">
        <v>133</v>
      </c>
      <c r="C467" t="s">
        <v>133</v>
      </c>
      <c r="D467" t="s">
        <v>693</v>
      </c>
      <c r="E467" t="s">
        <v>691</v>
      </c>
      <c r="F467" t="s">
        <v>27</v>
      </c>
      <c r="G467" s="2">
        <v>1</v>
      </c>
      <c r="H467" t="s">
        <v>136</v>
      </c>
      <c r="I467" s="3">
        <v>10.63</v>
      </c>
      <c r="J467" s="3">
        <v>48.4</v>
      </c>
      <c r="L467" s="3">
        <v>59.03</v>
      </c>
      <c r="M467" s="3">
        <v>59.03</v>
      </c>
      <c r="O467" t="s">
        <v>133</v>
      </c>
    </row>
    <row r="469" spans="1:15" ht="16" x14ac:dyDescent="0.2">
      <c r="A469" s="1" t="s">
        <v>697</v>
      </c>
      <c r="C469" s="1" t="s">
        <v>100</v>
      </c>
    </row>
    <row r="470" spans="1:15" x14ac:dyDescent="0.2">
      <c r="A470" t="s">
        <v>698</v>
      </c>
      <c r="B470" t="s">
        <v>133</v>
      </c>
      <c r="C470" t="s">
        <v>133</v>
      </c>
      <c r="D470" t="s">
        <v>699</v>
      </c>
      <c r="E470" t="s">
        <v>700</v>
      </c>
      <c r="F470" t="s">
        <v>26</v>
      </c>
      <c r="G470" s="2">
        <v>1</v>
      </c>
      <c r="H470" t="s">
        <v>136</v>
      </c>
      <c r="I470" s="3">
        <v>42.53</v>
      </c>
      <c r="J470" s="3">
        <v>181.5</v>
      </c>
      <c r="L470" s="3">
        <v>224.03</v>
      </c>
      <c r="M470" s="3">
        <v>224.03</v>
      </c>
      <c r="O470" t="s">
        <v>133</v>
      </c>
    </row>
    <row r="471" spans="1:15" x14ac:dyDescent="0.2">
      <c r="A471" t="s">
        <v>701</v>
      </c>
      <c r="B471" t="s">
        <v>133</v>
      </c>
      <c r="C471" t="s">
        <v>133</v>
      </c>
      <c r="D471" t="s">
        <v>699</v>
      </c>
      <c r="E471" t="s">
        <v>700</v>
      </c>
      <c r="F471" t="s">
        <v>27</v>
      </c>
      <c r="G471" s="2">
        <v>1</v>
      </c>
      <c r="H471" t="s">
        <v>136</v>
      </c>
      <c r="I471" s="3">
        <v>42.53</v>
      </c>
      <c r="J471" s="3">
        <v>181.5</v>
      </c>
      <c r="L471" s="3">
        <v>224.03</v>
      </c>
      <c r="M471" s="3">
        <v>224.03</v>
      </c>
      <c r="O471" t="s">
        <v>133</v>
      </c>
    </row>
    <row r="474" spans="1:15" s="7" customFormat="1" ht="16" x14ac:dyDescent="0.2">
      <c r="C474" s="7" t="s">
        <v>702</v>
      </c>
      <c r="N474" s="7">
        <v>149923.49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8.1640625" bestFit="1" customWidth="1"/>
    <col min="2" max="2" width="36.83203125" bestFit="1" customWidth="1"/>
    <col min="3" max="3" width="69.5" bestFit="1" customWidth="1"/>
    <col min="4" max="4" width="106.6640625" bestFit="1" customWidth="1"/>
    <col min="5" max="5" width="31.83203125" bestFit="1" customWidth="1"/>
    <col min="6" max="6" width="6.33203125" bestFit="1" customWidth="1"/>
    <col min="7" max="7" width="5.1640625" bestFit="1" customWidth="1"/>
    <col min="8" max="8" width="8.83203125" bestFit="1" customWidth="1"/>
    <col min="9" max="9" width="19.33203125" bestFit="1" customWidth="1"/>
    <col min="10" max="10" width="18" bestFit="1" customWidth="1"/>
    <col min="11" max="11" width="10.6640625" bestFit="1" customWidth="1"/>
    <col min="12" max="12" width="10.5" bestFit="1" customWidth="1"/>
    <col min="13" max="13" width="15" bestFit="1" customWidth="1"/>
    <col min="14" max="14" width="7.33203125" bestFit="1" customWidth="1"/>
    <col min="15" max="15" width="13" bestFit="1" customWidth="1"/>
    <col min="16" max="16" width="90.83203125" bestFit="1" customWidth="1"/>
    <col min="17" max="17" width="102.5" bestFit="1" customWidth="1"/>
  </cols>
  <sheetData>
    <row r="1" spans="1:17" s="5" customFormat="1" ht="16" x14ac:dyDescent="0.2">
      <c r="A1" s="5" t="s">
        <v>113</v>
      </c>
      <c r="B1" s="5" t="s">
        <v>25</v>
      </c>
      <c r="C1" s="5" t="s">
        <v>116</v>
      </c>
      <c r="D1" s="5" t="s">
        <v>117</v>
      </c>
      <c r="E1" s="5" t="s">
        <v>0</v>
      </c>
      <c r="F1" s="5" t="s">
        <v>118</v>
      </c>
      <c r="G1" s="5" t="s">
        <v>119</v>
      </c>
      <c r="H1" s="5" t="s">
        <v>120</v>
      </c>
      <c r="I1" s="5" t="s">
        <v>121</v>
      </c>
      <c r="J1" s="5" t="s">
        <v>122</v>
      </c>
      <c r="K1" s="5" t="s">
        <v>123</v>
      </c>
      <c r="L1" s="5" t="s">
        <v>124</v>
      </c>
      <c r="M1" s="5" t="s">
        <v>703</v>
      </c>
      <c r="N1" s="5" t="s">
        <v>126</v>
      </c>
      <c r="O1" s="5" t="s">
        <v>127</v>
      </c>
      <c r="P1" s="5" t="s">
        <v>128</v>
      </c>
      <c r="Q1" s="5" t="s">
        <v>129</v>
      </c>
    </row>
    <row r="3" spans="1:17" s="4" customFormat="1" ht="16" x14ac:dyDescent="0.2">
      <c r="A3" s="4" t="s">
        <v>130</v>
      </c>
      <c r="B3" s="4" t="s">
        <v>26</v>
      </c>
      <c r="M3" s="6">
        <v>12511.27</v>
      </c>
    </row>
    <row r="5" spans="1:17" x14ac:dyDescent="0.2">
      <c r="A5" t="s">
        <v>704</v>
      </c>
      <c r="B5" t="s">
        <v>133</v>
      </c>
      <c r="C5" t="s">
        <v>148</v>
      </c>
      <c r="D5" t="s">
        <v>149</v>
      </c>
      <c r="E5" t="s">
        <v>4</v>
      </c>
      <c r="F5" s="2">
        <v>6</v>
      </c>
      <c r="G5" t="s">
        <v>141</v>
      </c>
      <c r="H5" s="3">
        <v>4.68</v>
      </c>
      <c r="I5" s="3">
        <v>1.05</v>
      </c>
      <c r="K5" s="3">
        <v>5.73</v>
      </c>
      <c r="L5" s="3">
        <v>34.369999999999997</v>
      </c>
      <c r="N5" t="s">
        <v>133</v>
      </c>
    </row>
    <row r="6" spans="1:17" x14ac:dyDescent="0.2">
      <c r="A6" t="s">
        <v>705</v>
      </c>
      <c r="B6" t="s">
        <v>133</v>
      </c>
      <c r="C6" t="s">
        <v>192</v>
      </c>
      <c r="D6" t="s">
        <v>193</v>
      </c>
      <c r="E6" t="s">
        <v>7</v>
      </c>
      <c r="F6" s="2">
        <v>1</v>
      </c>
      <c r="G6" t="s">
        <v>181</v>
      </c>
      <c r="H6" s="3">
        <v>40.58</v>
      </c>
      <c r="I6" s="3">
        <v>48.52</v>
      </c>
      <c r="K6" s="3">
        <v>89.1</v>
      </c>
      <c r="L6" s="3">
        <v>89.1</v>
      </c>
      <c r="N6" t="s">
        <v>133</v>
      </c>
    </row>
    <row r="7" spans="1:17" x14ac:dyDescent="0.2">
      <c r="A7" t="s">
        <v>706</v>
      </c>
      <c r="B7" t="s">
        <v>133</v>
      </c>
      <c r="C7" t="s">
        <v>268</v>
      </c>
      <c r="D7" t="s">
        <v>269</v>
      </c>
      <c r="E7" t="s">
        <v>12</v>
      </c>
      <c r="F7" s="2">
        <v>1</v>
      </c>
      <c r="G7" t="s">
        <v>136</v>
      </c>
      <c r="H7" s="3">
        <v>248.06</v>
      </c>
      <c r="I7" s="3">
        <v>737</v>
      </c>
      <c r="K7" s="3">
        <v>985.06</v>
      </c>
      <c r="L7" s="3">
        <v>985.06</v>
      </c>
      <c r="N7" t="s">
        <v>133</v>
      </c>
    </row>
    <row r="8" spans="1:17" x14ac:dyDescent="0.2">
      <c r="A8" t="s">
        <v>707</v>
      </c>
      <c r="B8" t="s">
        <v>133</v>
      </c>
      <c r="C8" t="s">
        <v>287</v>
      </c>
      <c r="D8" t="s">
        <v>288</v>
      </c>
      <c r="E8" t="s">
        <v>12</v>
      </c>
      <c r="F8" s="2">
        <v>1</v>
      </c>
      <c r="G8" t="s">
        <v>181</v>
      </c>
      <c r="H8" s="3">
        <v>28.35</v>
      </c>
      <c r="I8" s="3">
        <v>14.52</v>
      </c>
      <c r="K8" s="3">
        <v>42.87</v>
      </c>
      <c r="L8" s="3">
        <v>42.87</v>
      </c>
      <c r="N8" t="s">
        <v>133</v>
      </c>
    </row>
    <row r="9" spans="1:17" x14ac:dyDescent="0.2">
      <c r="A9" t="s">
        <v>708</v>
      </c>
      <c r="B9" t="s">
        <v>133</v>
      </c>
      <c r="C9" t="s">
        <v>296</v>
      </c>
      <c r="D9" t="s">
        <v>297</v>
      </c>
      <c r="E9" t="s">
        <v>12</v>
      </c>
      <c r="F9" s="2">
        <v>4</v>
      </c>
      <c r="G9" t="s">
        <v>181</v>
      </c>
      <c r="H9" s="3">
        <v>15.3</v>
      </c>
      <c r="I9" s="3">
        <v>7.43</v>
      </c>
      <c r="K9" s="3">
        <v>22.72</v>
      </c>
      <c r="L9" s="3">
        <v>90.89</v>
      </c>
      <c r="N9" t="s">
        <v>133</v>
      </c>
    </row>
    <row r="10" spans="1:17" x14ac:dyDescent="0.2">
      <c r="A10" t="s">
        <v>709</v>
      </c>
      <c r="B10" t="s">
        <v>133</v>
      </c>
      <c r="C10" t="s">
        <v>299</v>
      </c>
      <c r="D10" t="s">
        <v>300</v>
      </c>
      <c r="E10" t="s">
        <v>12</v>
      </c>
      <c r="F10" s="2">
        <v>1</v>
      </c>
      <c r="G10" t="s">
        <v>181</v>
      </c>
      <c r="H10" s="3">
        <v>6.24</v>
      </c>
      <c r="I10" s="3">
        <v>6.92</v>
      </c>
      <c r="K10" s="3">
        <v>13.16</v>
      </c>
      <c r="L10" s="3">
        <v>13.16</v>
      </c>
      <c r="N10" t="s">
        <v>133</v>
      </c>
    </row>
    <row r="11" spans="1:17" x14ac:dyDescent="0.2">
      <c r="A11" t="s">
        <v>710</v>
      </c>
      <c r="B11" t="s">
        <v>133</v>
      </c>
      <c r="C11" t="s">
        <v>302</v>
      </c>
      <c r="D11" t="s">
        <v>303</v>
      </c>
      <c r="E11" t="s">
        <v>12</v>
      </c>
      <c r="F11" s="2">
        <v>1</v>
      </c>
      <c r="G11" t="s">
        <v>136</v>
      </c>
      <c r="H11" s="3">
        <v>3.12</v>
      </c>
      <c r="I11" s="3">
        <v>0.77</v>
      </c>
      <c r="K11" s="3">
        <v>3.89</v>
      </c>
      <c r="L11" s="3">
        <v>3.89</v>
      </c>
      <c r="N11" t="s">
        <v>133</v>
      </c>
    </row>
    <row r="12" spans="1:17" x14ac:dyDescent="0.2">
      <c r="A12" t="s">
        <v>711</v>
      </c>
      <c r="B12" t="s">
        <v>133</v>
      </c>
      <c r="C12" t="s">
        <v>322</v>
      </c>
      <c r="D12" t="s">
        <v>323</v>
      </c>
      <c r="E12" t="s">
        <v>13</v>
      </c>
      <c r="F12" s="2">
        <v>1</v>
      </c>
      <c r="G12" t="s">
        <v>136</v>
      </c>
      <c r="H12" s="3">
        <v>158.76</v>
      </c>
      <c r="I12" s="3">
        <v>314.60000000000002</v>
      </c>
      <c r="K12" s="3">
        <v>473.36</v>
      </c>
      <c r="L12" s="3">
        <v>473.36</v>
      </c>
      <c r="N12" t="s">
        <v>133</v>
      </c>
    </row>
    <row r="13" spans="1:17" x14ac:dyDescent="0.2">
      <c r="A13" t="s">
        <v>712</v>
      </c>
      <c r="B13" t="s">
        <v>133</v>
      </c>
      <c r="C13" t="s">
        <v>334</v>
      </c>
      <c r="D13" t="s">
        <v>335</v>
      </c>
      <c r="E13" t="s">
        <v>14</v>
      </c>
      <c r="F13" s="2">
        <v>2</v>
      </c>
      <c r="G13" t="s">
        <v>181</v>
      </c>
      <c r="H13" s="3">
        <v>35.44</v>
      </c>
      <c r="I13" s="3">
        <v>13.2</v>
      </c>
      <c r="K13" s="3">
        <v>48.64</v>
      </c>
      <c r="L13" s="3">
        <v>97.28</v>
      </c>
      <c r="N13" t="s">
        <v>133</v>
      </c>
    </row>
    <row r="14" spans="1:17" x14ac:dyDescent="0.2">
      <c r="A14" t="s">
        <v>713</v>
      </c>
      <c r="B14" t="s">
        <v>133</v>
      </c>
      <c r="C14" t="s">
        <v>342</v>
      </c>
      <c r="D14" t="s">
        <v>343</v>
      </c>
      <c r="E14" t="s">
        <v>14</v>
      </c>
      <c r="F14" s="2">
        <v>2</v>
      </c>
      <c r="G14" t="s">
        <v>181</v>
      </c>
      <c r="H14" s="3">
        <v>17.72</v>
      </c>
      <c r="I14" s="3">
        <v>16.5</v>
      </c>
      <c r="K14" s="3">
        <v>34.22</v>
      </c>
      <c r="L14" s="3">
        <v>68.44</v>
      </c>
      <c r="N14" t="s">
        <v>133</v>
      </c>
    </row>
    <row r="15" spans="1:17" x14ac:dyDescent="0.2">
      <c r="A15" t="s">
        <v>714</v>
      </c>
      <c r="B15" t="s">
        <v>133</v>
      </c>
      <c r="C15" t="s">
        <v>361</v>
      </c>
      <c r="D15" t="s">
        <v>362</v>
      </c>
      <c r="E15" t="s">
        <v>15</v>
      </c>
      <c r="F15" s="2">
        <v>1</v>
      </c>
      <c r="G15" t="s">
        <v>136</v>
      </c>
      <c r="H15" s="3">
        <v>127.57</v>
      </c>
      <c r="I15" s="3">
        <v>184.8</v>
      </c>
      <c r="K15" s="3">
        <v>312.37</v>
      </c>
      <c r="L15" s="3">
        <v>312.37</v>
      </c>
      <c r="N15" t="s">
        <v>133</v>
      </c>
    </row>
    <row r="16" spans="1:17" x14ac:dyDescent="0.2">
      <c r="A16" t="s">
        <v>715</v>
      </c>
      <c r="B16" t="s">
        <v>133</v>
      </c>
      <c r="C16" t="s">
        <v>364</v>
      </c>
      <c r="D16" t="s">
        <v>365</v>
      </c>
      <c r="E16" t="s">
        <v>15</v>
      </c>
      <c r="F16" s="2">
        <v>6</v>
      </c>
      <c r="G16" t="s">
        <v>141</v>
      </c>
      <c r="H16" s="3">
        <v>35.44</v>
      </c>
      <c r="I16" s="3">
        <v>61.6</v>
      </c>
      <c r="K16" s="3">
        <v>97.04</v>
      </c>
      <c r="L16" s="3">
        <v>582.23</v>
      </c>
      <c r="N16" t="s">
        <v>133</v>
      </c>
    </row>
    <row r="17" spans="1:14" x14ac:dyDescent="0.2">
      <c r="A17" t="s">
        <v>716</v>
      </c>
      <c r="B17" t="s">
        <v>133</v>
      </c>
      <c r="C17" t="s">
        <v>382</v>
      </c>
      <c r="D17" t="s">
        <v>383</v>
      </c>
      <c r="E17" t="s">
        <v>17</v>
      </c>
      <c r="F17" s="2">
        <v>1</v>
      </c>
      <c r="G17" t="s">
        <v>136</v>
      </c>
      <c r="H17" s="3">
        <v>134.66</v>
      </c>
      <c r="I17" s="3">
        <v>181.5</v>
      </c>
      <c r="K17" s="3">
        <v>316.16000000000003</v>
      </c>
      <c r="L17" s="3">
        <v>316.16000000000003</v>
      </c>
      <c r="N17" t="s">
        <v>133</v>
      </c>
    </row>
    <row r="18" spans="1:14" x14ac:dyDescent="0.2">
      <c r="A18" t="s">
        <v>717</v>
      </c>
      <c r="B18" t="s">
        <v>133</v>
      </c>
      <c r="C18" t="s">
        <v>387</v>
      </c>
      <c r="D18" t="s">
        <v>388</v>
      </c>
      <c r="E18" t="s">
        <v>17</v>
      </c>
      <c r="F18" s="2">
        <v>1</v>
      </c>
      <c r="G18" t="s">
        <v>136</v>
      </c>
      <c r="H18" s="3">
        <v>70.88</v>
      </c>
      <c r="I18" s="3">
        <v>27.49</v>
      </c>
      <c r="K18" s="3">
        <v>98.37</v>
      </c>
      <c r="L18" s="3">
        <v>98.37</v>
      </c>
      <c r="N18" t="s">
        <v>133</v>
      </c>
    </row>
    <row r="19" spans="1:14" x14ac:dyDescent="0.2">
      <c r="A19" t="s">
        <v>718</v>
      </c>
      <c r="B19" t="s">
        <v>133</v>
      </c>
      <c r="C19" t="s">
        <v>392</v>
      </c>
      <c r="D19" t="s">
        <v>393</v>
      </c>
      <c r="E19" t="s">
        <v>17</v>
      </c>
      <c r="F19" s="2">
        <v>1</v>
      </c>
      <c r="G19" t="s">
        <v>136</v>
      </c>
      <c r="H19" s="3">
        <v>88.59</v>
      </c>
      <c r="I19" s="3">
        <v>338.8</v>
      </c>
      <c r="K19" s="3">
        <v>427.39</v>
      </c>
      <c r="L19" s="3">
        <v>427.39</v>
      </c>
      <c r="N19" t="s">
        <v>133</v>
      </c>
    </row>
    <row r="20" spans="1:14" x14ac:dyDescent="0.2">
      <c r="A20" t="s">
        <v>719</v>
      </c>
      <c r="B20" t="s">
        <v>133</v>
      </c>
      <c r="C20" t="s">
        <v>65</v>
      </c>
      <c r="D20" t="s">
        <v>397</v>
      </c>
      <c r="E20" t="s">
        <v>17</v>
      </c>
      <c r="F20" s="2">
        <v>1</v>
      </c>
      <c r="G20" t="s">
        <v>136</v>
      </c>
      <c r="H20" s="3">
        <v>88.59</v>
      </c>
      <c r="I20" s="3">
        <v>181.5</v>
      </c>
      <c r="K20" s="3">
        <v>270.08999999999997</v>
      </c>
      <c r="L20" s="3">
        <v>270.08999999999997</v>
      </c>
      <c r="N20" t="s">
        <v>133</v>
      </c>
    </row>
    <row r="21" spans="1:14" x14ac:dyDescent="0.2">
      <c r="A21" t="s">
        <v>720</v>
      </c>
      <c r="B21" t="s">
        <v>133</v>
      </c>
      <c r="C21" t="s">
        <v>401</v>
      </c>
      <c r="D21" t="s">
        <v>402</v>
      </c>
      <c r="E21" t="s">
        <v>17</v>
      </c>
      <c r="F21" s="2">
        <v>1</v>
      </c>
      <c r="G21" t="s">
        <v>136</v>
      </c>
      <c r="H21" s="3">
        <v>104.54</v>
      </c>
      <c r="I21" s="3">
        <v>78.650000000000006</v>
      </c>
      <c r="K21" s="3">
        <v>183.19</v>
      </c>
      <c r="L21" s="3">
        <v>183.19</v>
      </c>
      <c r="N21" t="s">
        <v>133</v>
      </c>
    </row>
    <row r="22" spans="1:14" x14ac:dyDescent="0.2">
      <c r="A22" t="s">
        <v>721</v>
      </c>
      <c r="B22" t="s">
        <v>133</v>
      </c>
      <c r="C22" t="s">
        <v>406</v>
      </c>
      <c r="D22" t="s">
        <v>407</v>
      </c>
      <c r="E22" t="s">
        <v>17</v>
      </c>
      <c r="F22" s="2">
        <v>1</v>
      </c>
      <c r="G22" t="s">
        <v>136</v>
      </c>
      <c r="H22" s="3">
        <v>56.7</v>
      </c>
      <c r="I22" s="3">
        <v>423.5</v>
      </c>
      <c r="K22" s="3">
        <v>480.2</v>
      </c>
      <c r="L22" s="3">
        <v>480.2</v>
      </c>
      <c r="N22" t="s">
        <v>133</v>
      </c>
    </row>
    <row r="23" spans="1:14" x14ac:dyDescent="0.2">
      <c r="A23" t="s">
        <v>722</v>
      </c>
      <c r="B23" t="s">
        <v>133</v>
      </c>
      <c r="C23" t="s">
        <v>68</v>
      </c>
      <c r="D23" t="s">
        <v>388</v>
      </c>
      <c r="E23" t="s">
        <v>17</v>
      </c>
      <c r="F23" s="2">
        <v>1</v>
      </c>
      <c r="G23" t="s">
        <v>136</v>
      </c>
      <c r="H23" s="3">
        <v>14.18</v>
      </c>
      <c r="I23" s="3">
        <v>33</v>
      </c>
      <c r="K23" s="3">
        <v>47.18</v>
      </c>
      <c r="L23" s="3">
        <v>47.18</v>
      </c>
      <c r="N23" t="s">
        <v>133</v>
      </c>
    </row>
    <row r="24" spans="1:14" x14ac:dyDescent="0.2">
      <c r="A24" t="s">
        <v>723</v>
      </c>
      <c r="B24" t="s">
        <v>133</v>
      </c>
      <c r="C24" t="s">
        <v>69</v>
      </c>
      <c r="D24" t="s">
        <v>414</v>
      </c>
      <c r="E24" t="s">
        <v>17</v>
      </c>
      <c r="F24" s="2">
        <v>1</v>
      </c>
      <c r="G24" t="s">
        <v>136</v>
      </c>
      <c r="H24" s="3">
        <v>124.03</v>
      </c>
      <c r="I24" s="3">
        <v>387.2</v>
      </c>
      <c r="K24" s="3">
        <v>511.23</v>
      </c>
      <c r="L24" s="3">
        <v>511.23</v>
      </c>
      <c r="N24" t="s">
        <v>133</v>
      </c>
    </row>
    <row r="25" spans="1:14" x14ac:dyDescent="0.2">
      <c r="A25" t="s">
        <v>724</v>
      </c>
      <c r="B25" t="s">
        <v>133</v>
      </c>
      <c r="C25" t="s">
        <v>70</v>
      </c>
      <c r="D25" t="s">
        <v>418</v>
      </c>
      <c r="E25" t="s">
        <v>17</v>
      </c>
      <c r="F25" s="2">
        <v>1</v>
      </c>
      <c r="G25" t="s">
        <v>136</v>
      </c>
      <c r="H25" s="3">
        <v>28.35</v>
      </c>
      <c r="I25" s="3">
        <v>277.2</v>
      </c>
      <c r="K25" s="3">
        <v>305.55</v>
      </c>
      <c r="L25" s="3">
        <v>305.55</v>
      </c>
      <c r="N25" t="s">
        <v>133</v>
      </c>
    </row>
    <row r="26" spans="1:14" x14ac:dyDescent="0.2">
      <c r="A26" t="s">
        <v>725</v>
      </c>
      <c r="B26" t="s">
        <v>133</v>
      </c>
      <c r="C26" t="s">
        <v>71</v>
      </c>
      <c r="D26" t="s">
        <v>388</v>
      </c>
      <c r="E26" t="s">
        <v>17</v>
      </c>
      <c r="F26" s="2">
        <v>1</v>
      </c>
      <c r="G26" t="s">
        <v>136</v>
      </c>
      <c r="H26" s="3">
        <v>17.72</v>
      </c>
      <c r="I26" s="3">
        <v>60.49</v>
      </c>
      <c r="K26" s="3">
        <v>78.209999999999994</v>
      </c>
      <c r="L26" s="3">
        <v>78.209999999999994</v>
      </c>
      <c r="N26" t="s">
        <v>133</v>
      </c>
    </row>
    <row r="27" spans="1:14" x14ac:dyDescent="0.2">
      <c r="A27" t="s">
        <v>726</v>
      </c>
      <c r="B27" t="s">
        <v>133</v>
      </c>
      <c r="C27" t="s">
        <v>425</v>
      </c>
      <c r="D27" t="s">
        <v>426</v>
      </c>
      <c r="E27" t="s">
        <v>17</v>
      </c>
      <c r="F27" s="2">
        <v>1</v>
      </c>
      <c r="G27" t="s">
        <v>136</v>
      </c>
      <c r="H27" s="3">
        <v>102.77</v>
      </c>
      <c r="I27" s="3">
        <v>229.9</v>
      </c>
      <c r="K27" s="3">
        <v>332.67</v>
      </c>
      <c r="L27" s="3">
        <v>332.67</v>
      </c>
      <c r="N27" t="s">
        <v>133</v>
      </c>
    </row>
    <row r="28" spans="1:14" x14ac:dyDescent="0.2">
      <c r="A28" t="s">
        <v>727</v>
      </c>
      <c r="B28" t="s">
        <v>133</v>
      </c>
      <c r="C28" t="s">
        <v>428</v>
      </c>
      <c r="D28" t="s">
        <v>429</v>
      </c>
      <c r="E28" t="s">
        <v>17</v>
      </c>
      <c r="F28" s="2">
        <v>1</v>
      </c>
      <c r="G28" t="s">
        <v>155</v>
      </c>
      <c r="H28" s="3">
        <v>17.72</v>
      </c>
      <c r="I28" s="3">
        <v>30.25</v>
      </c>
      <c r="K28" s="3">
        <v>47.97</v>
      </c>
      <c r="L28" s="3">
        <v>47.97</v>
      </c>
      <c r="N28" t="s">
        <v>133</v>
      </c>
    </row>
    <row r="29" spans="1:14" x14ac:dyDescent="0.2">
      <c r="A29" t="s">
        <v>728</v>
      </c>
      <c r="B29" t="s">
        <v>133</v>
      </c>
      <c r="C29" t="s">
        <v>73</v>
      </c>
      <c r="D29" t="s">
        <v>434</v>
      </c>
      <c r="E29" t="s">
        <v>17</v>
      </c>
      <c r="F29" s="2">
        <v>1</v>
      </c>
      <c r="G29" t="s">
        <v>136</v>
      </c>
      <c r="H29" s="3">
        <v>35.44</v>
      </c>
      <c r="I29" s="3">
        <v>102.85</v>
      </c>
      <c r="K29" s="3">
        <v>138.29</v>
      </c>
      <c r="L29" s="3">
        <v>138.29</v>
      </c>
      <c r="N29" t="s">
        <v>133</v>
      </c>
    </row>
    <row r="30" spans="1:14" x14ac:dyDescent="0.2">
      <c r="A30" t="s">
        <v>729</v>
      </c>
      <c r="B30" t="s">
        <v>133</v>
      </c>
      <c r="C30" t="s">
        <v>438</v>
      </c>
      <c r="D30" t="s">
        <v>439</v>
      </c>
      <c r="E30" t="s">
        <v>17</v>
      </c>
      <c r="F30" s="2">
        <v>1</v>
      </c>
      <c r="G30" t="s">
        <v>155</v>
      </c>
      <c r="H30" s="3">
        <v>0</v>
      </c>
      <c r="I30" s="3">
        <v>121</v>
      </c>
      <c r="K30" s="3">
        <v>121</v>
      </c>
      <c r="L30" s="3">
        <v>121</v>
      </c>
      <c r="N30" t="s">
        <v>133</v>
      </c>
    </row>
    <row r="31" spans="1:14" x14ac:dyDescent="0.2">
      <c r="A31" t="s">
        <v>730</v>
      </c>
      <c r="B31" t="s">
        <v>133</v>
      </c>
      <c r="C31" t="s">
        <v>444</v>
      </c>
      <c r="D31" t="s">
        <v>445</v>
      </c>
      <c r="E31" t="s">
        <v>18</v>
      </c>
      <c r="F31" s="2">
        <v>1</v>
      </c>
      <c r="G31" t="s">
        <v>446</v>
      </c>
      <c r="H31" s="3">
        <v>85.05</v>
      </c>
      <c r="I31" s="3">
        <v>34.65</v>
      </c>
      <c r="K31" s="3">
        <v>119.7</v>
      </c>
      <c r="L31" s="3">
        <v>119.7</v>
      </c>
      <c r="N31" t="s">
        <v>133</v>
      </c>
    </row>
    <row r="32" spans="1:14" x14ac:dyDescent="0.2">
      <c r="A32" t="s">
        <v>731</v>
      </c>
      <c r="B32" t="s">
        <v>133</v>
      </c>
      <c r="C32" t="s">
        <v>464</v>
      </c>
      <c r="D32" t="s">
        <v>465</v>
      </c>
      <c r="E32" t="s">
        <v>18</v>
      </c>
      <c r="F32" s="2">
        <v>1</v>
      </c>
      <c r="G32" t="s">
        <v>446</v>
      </c>
      <c r="H32" s="3">
        <v>85.05</v>
      </c>
      <c r="I32" s="3">
        <v>12.1</v>
      </c>
      <c r="K32" s="3">
        <v>97.15</v>
      </c>
      <c r="L32" s="3">
        <v>97.15</v>
      </c>
      <c r="N32" t="s">
        <v>133</v>
      </c>
    </row>
    <row r="33" spans="1:14" x14ac:dyDescent="0.2">
      <c r="A33" t="s">
        <v>732</v>
      </c>
      <c r="B33" t="s">
        <v>133</v>
      </c>
      <c r="C33" t="s">
        <v>473</v>
      </c>
      <c r="D33" t="s">
        <v>457</v>
      </c>
      <c r="E33" t="s">
        <v>18</v>
      </c>
      <c r="F33" s="2">
        <v>4</v>
      </c>
      <c r="G33" t="s">
        <v>446</v>
      </c>
      <c r="H33" s="3">
        <v>85.05</v>
      </c>
      <c r="I33" s="3">
        <v>18.149999999999999</v>
      </c>
      <c r="K33" s="3">
        <v>103.2</v>
      </c>
      <c r="L33" s="3">
        <v>412.8</v>
      </c>
      <c r="N33" t="s">
        <v>133</v>
      </c>
    </row>
    <row r="34" spans="1:14" x14ac:dyDescent="0.2">
      <c r="A34" t="s">
        <v>733</v>
      </c>
      <c r="B34" t="s">
        <v>133</v>
      </c>
      <c r="C34" t="s">
        <v>481</v>
      </c>
      <c r="D34" t="s">
        <v>482</v>
      </c>
      <c r="E34" t="s">
        <v>18</v>
      </c>
      <c r="F34" s="2">
        <v>1</v>
      </c>
      <c r="G34" t="s">
        <v>446</v>
      </c>
      <c r="H34" s="3">
        <v>85.05</v>
      </c>
      <c r="I34" s="3">
        <v>92.4</v>
      </c>
      <c r="K34" s="3">
        <v>177.45</v>
      </c>
      <c r="L34" s="3">
        <v>177.45</v>
      </c>
      <c r="N34" t="s">
        <v>133</v>
      </c>
    </row>
    <row r="35" spans="1:14" x14ac:dyDescent="0.2">
      <c r="A35" t="s">
        <v>734</v>
      </c>
      <c r="B35" t="s">
        <v>133</v>
      </c>
      <c r="C35" t="s">
        <v>495</v>
      </c>
      <c r="D35" t="s">
        <v>496</v>
      </c>
      <c r="E35" t="s">
        <v>19</v>
      </c>
      <c r="F35" s="2">
        <v>6</v>
      </c>
      <c r="G35" t="s">
        <v>141</v>
      </c>
      <c r="H35" s="3">
        <v>15.61</v>
      </c>
      <c r="I35" s="3">
        <v>2.2000000000000002</v>
      </c>
      <c r="K35" s="3">
        <v>17.809999999999999</v>
      </c>
      <c r="L35" s="3">
        <v>106.86</v>
      </c>
      <c r="N35" t="s">
        <v>133</v>
      </c>
    </row>
    <row r="36" spans="1:14" x14ac:dyDescent="0.2">
      <c r="A36" t="s">
        <v>735</v>
      </c>
      <c r="B36" t="s">
        <v>133</v>
      </c>
      <c r="C36" t="s">
        <v>505</v>
      </c>
      <c r="D36" t="s">
        <v>506</v>
      </c>
      <c r="E36" t="s">
        <v>20</v>
      </c>
      <c r="F36" s="2">
        <v>9.6000003814697266</v>
      </c>
      <c r="G36" t="s">
        <v>141</v>
      </c>
      <c r="H36" s="3">
        <v>17.48</v>
      </c>
      <c r="I36" s="3">
        <v>10.29</v>
      </c>
      <c r="K36" s="3">
        <v>27.77</v>
      </c>
      <c r="L36" s="3">
        <v>266.57</v>
      </c>
      <c r="N36" t="s">
        <v>133</v>
      </c>
    </row>
    <row r="37" spans="1:14" x14ac:dyDescent="0.2">
      <c r="A37" t="s">
        <v>736</v>
      </c>
      <c r="B37" t="s">
        <v>133</v>
      </c>
      <c r="C37" t="s">
        <v>508</v>
      </c>
      <c r="D37" t="s">
        <v>496</v>
      </c>
      <c r="E37" t="s">
        <v>20</v>
      </c>
      <c r="F37" s="2">
        <v>24</v>
      </c>
      <c r="G37" t="s">
        <v>141</v>
      </c>
      <c r="H37" s="3">
        <v>15.61</v>
      </c>
      <c r="I37" s="3">
        <v>2.2000000000000002</v>
      </c>
      <c r="K37" s="3">
        <v>17.809999999999999</v>
      </c>
      <c r="L37" s="3">
        <v>427.43</v>
      </c>
      <c r="N37" t="s">
        <v>133</v>
      </c>
    </row>
    <row r="38" spans="1:14" x14ac:dyDescent="0.2">
      <c r="A38" t="s">
        <v>737</v>
      </c>
      <c r="B38" t="s">
        <v>133</v>
      </c>
      <c r="C38" t="s">
        <v>510</v>
      </c>
      <c r="D38" t="s">
        <v>511</v>
      </c>
      <c r="E38" t="s">
        <v>20</v>
      </c>
      <c r="F38" s="2">
        <v>9.6000003814697266</v>
      </c>
      <c r="G38" t="s">
        <v>141</v>
      </c>
      <c r="H38" s="3">
        <v>9.3699999999999992</v>
      </c>
      <c r="I38" s="3">
        <v>1.65</v>
      </c>
      <c r="K38" s="3">
        <v>11.02</v>
      </c>
      <c r="L38" s="3">
        <v>105.75</v>
      </c>
      <c r="N38" t="s">
        <v>133</v>
      </c>
    </row>
    <row r="39" spans="1:14" x14ac:dyDescent="0.2">
      <c r="A39" t="s">
        <v>738</v>
      </c>
      <c r="B39" t="s">
        <v>133</v>
      </c>
      <c r="C39" t="s">
        <v>513</v>
      </c>
      <c r="D39" t="s">
        <v>514</v>
      </c>
      <c r="E39" t="s">
        <v>20</v>
      </c>
      <c r="F39" s="2">
        <v>9.6000003814697266</v>
      </c>
      <c r="G39" t="s">
        <v>141</v>
      </c>
      <c r="H39" s="3">
        <v>23.41</v>
      </c>
      <c r="I39" s="3">
        <v>35.64</v>
      </c>
      <c r="K39" s="3">
        <v>59.05</v>
      </c>
      <c r="L39" s="3">
        <v>566.91999999999996</v>
      </c>
      <c r="N39" t="s">
        <v>133</v>
      </c>
    </row>
    <row r="40" spans="1:14" x14ac:dyDescent="0.2">
      <c r="A40" t="s">
        <v>739</v>
      </c>
      <c r="B40" t="s">
        <v>133</v>
      </c>
      <c r="C40" t="s">
        <v>527</v>
      </c>
      <c r="D40" t="s">
        <v>528</v>
      </c>
      <c r="E40" t="s">
        <v>20</v>
      </c>
      <c r="F40" s="2">
        <v>9.6000003814697266</v>
      </c>
      <c r="G40" t="s">
        <v>141</v>
      </c>
      <c r="H40" s="3">
        <v>43.71</v>
      </c>
      <c r="I40" s="3">
        <v>72.599999999999994</v>
      </c>
      <c r="K40" s="3">
        <v>116.31</v>
      </c>
      <c r="L40" s="3">
        <v>1116.54</v>
      </c>
      <c r="N40" t="s">
        <v>133</v>
      </c>
    </row>
    <row r="41" spans="1:14" x14ac:dyDescent="0.2">
      <c r="A41" t="s">
        <v>740</v>
      </c>
      <c r="B41" t="s">
        <v>133</v>
      </c>
      <c r="C41" t="s">
        <v>535</v>
      </c>
      <c r="D41" t="s">
        <v>506</v>
      </c>
      <c r="E41" t="s">
        <v>21</v>
      </c>
      <c r="F41" s="2">
        <v>6</v>
      </c>
      <c r="G41" t="s">
        <v>141</v>
      </c>
      <c r="H41" s="3">
        <v>15.61</v>
      </c>
      <c r="I41" s="3">
        <v>10.29</v>
      </c>
      <c r="K41" s="3">
        <v>25.9</v>
      </c>
      <c r="L41" s="3">
        <v>155.37</v>
      </c>
      <c r="N41" t="s">
        <v>133</v>
      </c>
    </row>
    <row r="42" spans="1:14" x14ac:dyDescent="0.2">
      <c r="A42" t="s">
        <v>741</v>
      </c>
      <c r="B42" t="s">
        <v>133</v>
      </c>
      <c r="C42" t="s">
        <v>546</v>
      </c>
      <c r="D42" t="s">
        <v>528</v>
      </c>
      <c r="E42" t="s">
        <v>21</v>
      </c>
      <c r="F42" s="2">
        <v>6</v>
      </c>
      <c r="G42" t="s">
        <v>141</v>
      </c>
      <c r="H42" s="3">
        <v>43.71</v>
      </c>
      <c r="I42" s="3">
        <v>72.599999999999994</v>
      </c>
      <c r="K42" s="3">
        <v>116.31</v>
      </c>
      <c r="L42" s="3">
        <v>697.84</v>
      </c>
      <c r="N42" t="s">
        <v>133</v>
      </c>
    </row>
    <row r="43" spans="1:14" x14ac:dyDescent="0.2">
      <c r="A43" t="s">
        <v>742</v>
      </c>
      <c r="B43" t="s">
        <v>133</v>
      </c>
      <c r="C43" t="s">
        <v>548</v>
      </c>
      <c r="D43" t="s">
        <v>511</v>
      </c>
      <c r="E43" t="s">
        <v>21</v>
      </c>
      <c r="F43" s="2">
        <v>6</v>
      </c>
      <c r="G43" t="s">
        <v>141</v>
      </c>
      <c r="H43" s="3">
        <v>9.3699999999999992</v>
      </c>
      <c r="I43" s="3">
        <v>1.65</v>
      </c>
      <c r="K43" s="3">
        <v>11.02</v>
      </c>
      <c r="L43" s="3">
        <v>66.09</v>
      </c>
      <c r="N43" t="s">
        <v>133</v>
      </c>
    </row>
    <row r="44" spans="1:14" x14ac:dyDescent="0.2">
      <c r="A44" t="s">
        <v>743</v>
      </c>
      <c r="B44" t="s">
        <v>133</v>
      </c>
      <c r="C44" t="s">
        <v>550</v>
      </c>
      <c r="D44" t="s">
        <v>551</v>
      </c>
      <c r="E44" t="s">
        <v>21</v>
      </c>
      <c r="F44" s="2">
        <v>10</v>
      </c>
      <c r="G44" t="s">
        <v>181</v>
      </c>
      <c r="H44" s="3">
        <v>31.22</v>
      </c>
      <c r="I44" s="3">
        <v>22</v>
      </c>
      <c r="K44" s="3">
        <v>53.22</v>
      </c>
      <c r="L44" s="3">
        <v>532.19000000000005</v>
      </c>
      <c r="N44" t="s">
        <v>133</v>
      </c>
    </row>
    <row r="45" spans="1:14" x14ac:dyDescent="0.2">
      <c r="A45" t="s">
        <v>744</v>
      </c>
      <c r="B45" t="s">
        <v>133</v>
      </c>
      <c r="C45" t="s">
        <v>633</v>
      </c>
      <c r="D45" t="s">
        <v>634</v>
      </c>
      <c r="E45" t="s">
        <v>23</v>
      </c>
      <c r="F45" s="2">
        <v>6</v>
      </c>
      <c r="G45" t="s">
        <v>141</v>
      </c>
      <c r="H45" s="3">
        <v>19.98</v>
      </c>
      <c r="I45" s="3">
        <v>3.27</v>
      </c>
      <c r="K45" s="3">
        <v>23.25</v>
      </c>
      <c r="L45" s="3">
        <v>139.47999999999999</v>
      </c>
      <c r="N45" t="s">
        <v>133</v>
      </c>
    </row>
    <row r="46" spans="1:14" x14ac:dyDescent="0.2">
      <c r="A46" t="s">
        <v>745</v>
      </c>
      <c r="B46" t="s">
        <v>133</v>
      </c>
      <c r="C46" t="s">
        <v>644</v>
      </c>
      <c r="D46" t="s">
        <v>634</v>
      </c>
      <c r="E46" t="s">
        <v>23</v>
      </c>
      <c r="F46" s="2">
        <v>24</v>
      </c>
      <c r="G46" t="s">
        <v>141</v>
      </c>
      <c r="H46" s="3">
        <v>19.04</v>
      </c>
      <c r="I46" s="3">
        <v>3.27</v>
      </c>
      <c r="K46" s="3">
        <v>22.31</v>
      </c>
      <c r="L46" s="3">
        <v>535.45000000000005</v>
      </c>
      <c r="N46" t="s">
        <v>133</v>
      </c>
    </row>
    <row r="47" spans="1:14" x14ac:dyDescent="0.2">
      <c r="A47" t="s">
        <v>746</v>
      </c>
      <c r="B47" t="s">
        <v>133</v>
      </c>
      <c r="C47" t="s">
        <v>659</v>
      </c>
      <c r="D47" t="s">
        <v>634</v>
      </c>
      <c r="E47" t="s">
        <v>23</v>
      </c>
      <c r="F47" s="2">
        <v>1</v>
      </c>
      <c r="G47" t="s">
        <v>136</v>
      </c>
      <c r="H47" s="3">
        <v>152.97</v>
      </c>
      <c r="I47" s="3">
        <v>13.2</v>
      </c>
      <c r="K47" s="3">
        <v>166.17</v>
      </c>
      <c r="L47" s="3">
        <v>166.17</v>
      </c>
      <c r="N47" t="s">
        <v>133</v>
      </c>
    </row>
    <row r="48" spans="1:14" x14ac:dyDescent="0.2">
      <c r="A48" t="s">
        <v>747</v>
      </c>
      <c r="B48" t="s">
        <v>133</v>
      </c>
      <c r="C48" t="s">
        <v>667</v>
      </c>
      <c r="D48" t="s">
        <v>634</v>
      </c>
      <c r="E48" t="s">
        <v>23</v>
      </c>
      <c r="F48" s="2">
        <v>1</v>
      </c>
      <c r="G48" t="s">
        <v>136</v>
      </c>
      <c r="H48" s="3">
        <v>46.2</v>
      </c>
      <c r="I48" s="3">
        <v>5.5</v>
      </c>
      <c r="K48" s="3">
        <v>51.7</v>
      </c>
      <c r="L48" s="3">
        <v>51.7</v>
      </c>
      <c r="N48" t="s">
        <v>133</v>
      </c>
    </row>
    <row r="49" spans="1:14" x14ac:dyDescent="0.2">
      <c r="A49" t="s">
        <v>748</v>
      </c>
      <c r="B49" t="s">
        <v>133</v>
      </c>
      <c r="C49" t="s">
        <v>675</v>
      </c>
      <c r="D49" t="s">
        <v>634</v>
      </c>
      <c r="E49" t="s">
        <v>23</v>
      </c>
      <c r="F49" s="2">
        <v>1</v>
      </c>
      <c r="G49" t="s">
        <v>181</v>
      </c>
      <c r="H49" s="3">
        <v>15.92</v>
      </c>
      <c r="I49" s="3">
        <v>1.1000000000000001</v>
      </c>
      <c r="K49" s="3">
        <v>17.02</v>
      </c>
      <c r="L49" s="3">
        <v>17.02</v>
      </c>
      <c r="N49" t="s">
        <v>133</v>
      </c>
    </row>
    <row r="50" spans="1:14" x14ac:dyDescent="0.2">
      <c r="A50" t="s">
        <v>749</v>
      </c>
      <c r="B50" t="s">
        <v>133</v>
      </c>
      <c r="C50" t="s">
        <v>677</v>
      </c>
      <c r="D50" t="s">
        <v>634</v>
      </c>
      <c r="E50" t="s">
        <v>23</v>
      </c>
      <c r="F50" s="2">
        <v>1</v>
      </c>
      <c r="G50" t="s">
        <v>136</v>
      </c>
      <c r="H50" s="3">
        <v>196.68</v>
      </c>
      <c r="I50" s="3">
        <v>13.2</v>
      </c>
      <c r="K50" s="3">
        <v>209.88</v>
      </c>
      <c r="L50" s="3">
        <v>209.88</v>
      </c>
      <c r="N50" t="s">
        <v>133</v>
      </c>
    </row>
    <row r="51" spans="1:14" x14ac:dyDescent="0.2">
      <c r="A51" t="s">
        <v>750</v>
      </c>
      <c r="B51" t="s">
        <v>133</v>
      </c>
      <c r="C51" t="s">
        <v>687</v>
      </c>
      <c r="D51" t="s">
        <v>688</v>
      </c>
      <c r="E51" t="s">
        <v>24</v>
      </c>
      <c r="F51" s="2">
        <v>2</v>
      </c>
      <c r="G51" t="s">
        <v>136</v>
      </c>
      <c r="H51" s="3">
        <v>10.63</v>
      </c>
      <c r="I51" s="3">
        <v>14.52</v>
      </c>
      <c r="K51" s="3">
        <v>25.15</v>
      </c>
      <c r="L51" s="3">
        <v>50.3</v>
      </c>
      <c r="N51" t="s">
        <v>133</v>
      </c>
    </row>
    <row r="52" spans="1:14" x14ac:dyDescent="0.2">
      <c r="A52" t="s">
        <v>751</v>
      </c>
      <c r="B52" t="s">
        <v>133</v>
      </c>
      <c r="C52" t="s">
        <v>690</v>
      </c>
      <c r="D52" t="s">
        <v>691</v>
      </c>
      <c r="E52" t="s">
        <v>24</v>
      </c>
      <c r="F52" s="2">
        <v>1</v>
      </c>
      <c r="G52" t="s">
        <v>136</v>
      </c>
      <c r="H52" s="3">
        <v>10.63</v>
      </c>
      <c r="I52" s="3">
        <v>48.4</v>
      </c>
      <c r="K52" s="3">
        <v>59.03</v>
      </c>
      <c r="L52" s="3">
        <v>59.03</v>
      </c>
      <c r="N52" t="s">
        <v>133</v>
      </c>
    </row>
    <row r="53" spans="1:14" x14ac:dyDescent="0.2">
      <c r="A53" t="s">
        <v>752</v>
      </c>
      <c r="B53" t="s">
        <v>133</v>
      </c>
      <c r="C53" t="s">
        <v>693</v>
      </c>
      <c r="D53" t="s">
        <v>691</v>
      </c>
      <c r="E53" t="s">
        <v>24</v>
      </c>
      <c r="F53" s="2">
        <v>1</v>
      </c>
      <c r="G53" t="s">
        <v>136</v>
      </c>
      <c r="H53" s="3">
        <v>10.63</v>
      </c>
      <c r="I53" s="3">
        <v>48.4</v>
      </c>
      <c r="K53" s="3">
        <v>59.03</v>
      </c>
      <c r="L53" s="3">
        <v>59.03</v>
      </c>
      <c r="N53" t="s">
        <v>133</v>
      </c>
    </row>
    <row r="54" spans="1:14" x14ac:dyDescent="0.2">
      <c r="A54" t="s">
        <v>753</v>
      </c>
      <c r="B54" t="s">
        <v>133</v>
      </c>
      <c r="C54" t="s">
        <v>699</v>
      </c>
      <c r="D54" t="s">
        <v>700</v>
      </c>
      <c r="E54" t="s">
        <v>24</v>
      </c>
      <c r="F54" s="2">
        <v>1</v>
      </c>
      <c r="G54" t="s">
        <v>136</v>
      </c>
      <c r="H54" s="3">
        <v>42.53</v>
      </c>
      <c r="I54" s="3">
        <v>181.5</v>
      </c>
      <c r="K54" s="3">
        <v>224.03</v>
      </c>
      <c r="L54" s="3">
        <v>224.03</v>
      </c>
      <c r="N54" t="s">
        <v>133</v>
      </c>
    </row>
    <row r="56" spans="1:14" s="4" customFormat="1" ht="16" x14ac:dyDescent="0.2">
      <c r="A56" s="4" t="s">
        <v>158</v>
      </c>
      <c r="B56" s="4" t="s">
        <v>27</v>
      </c>
      <c r="M56" s="6">
        <v>12511.27</v>
      </c>
    </row>
    <row r="58" spans="1:14" x14ac:dyDescent="0.2">
      <c r="A58" t="s">
        <v>754</v>
      </c>
      <c r="B58" t="s">
        <v>133</v>
      </c>
      <c r="C58" t="s">
        <v>148</v>
      </c>
      <c r="D58" t="s">
        <v>149</v>
      </c>
      <c r="E58" t="s">
        <v>4</v>
      </c>
      <c r="F58" s="2">
        <v>6</v>
      </c>
      <c r="G58" t="s">
        <v>141</v>
      </c>
      <c r="H58" s="3">
        <v>4.68</v>
      </c>
      <c r="I58" s="3">
        <v>1.05</v>
      </c>
      <c r="K58" s="3">
        <v>5.73</v>
      </c>
      <c r="L58" s="3">
        <v>34.369999999999997</v>
      </c>
      <c r="N58" t="s">
        <v>133</v>
      </c>
    </row>
    <row r="59" spans="1:14" x14ac:dyDescent="0.2">
      <c r="A59" t="s">
        <v>755</v>
      </c>
      <c r="B59" t="s">
        <v>133</v>
      </c>
      <c r="C59" t="s">
        <v>192</v>
      </c>
      <c r="D59" t="s">
        <v>193</v>
      </c>
      <c r="E59" t="s">
        <v>7</v>
      </c>
      <c r="F59" s="2">
        <v>1</v>
      </c>
      <c r="G59" t="s">
        <v>181</v>
      </c>
      <c r="H59" s="3">
        <v>40.58</v>
      </c>
      <c r="I59" s="3">
        <v>48.52</v>
      </c>
      <c r="K59" s="3">
        <v>89.1</v>
      </c>
      <c r="L59" s="3">
        <v>89.1</v>
      </c>
      <c r="N59" t="s">
        <v>133</v>
      </c>
    </row>
    <row r="60" spans="1:14" x14ac:dyDescent="0.2">
      <c r="A60" t="s">
        <v>756</v>
      </c>
      <c r="B60" t="s">
        <v>133</v>
      </c>
      <c r="C60" t="s">
        <v>268</v>
      </c>
      <c r="D60" t="s">
        <v>269</v>
      </c>
      <c r="E60" t="s">
        <v>12</v>
      </c>
      <c r="F60" s="2">
        <v>1</v>
      </c>
      <c r="G60" t="s">
        <v>136</v>
      </c>
      <c r="H60" s="3">
        <v>248.06</v>
      </c>
      <c r="I60" s="3">
        <v>737</v>
      </c>
      <c r="K60" s="3">
        <v>985.06</v>
      </c>
      <c r="L60" s="3">
        <v>985.06</v>
      </c>
      <c r="N60" t="s">
        <v>133</v>
      </c>
    </row>
    <row r="61" spans="1:14" x14ac:dyDescent="0.2">
      <c r="A61" t="s">
        <v>757</v>
      </c>
      <c r="B61" t="s">
        <v>133</v>
      </c>
      <c r="C61" t="s">
        <v>287</v>
      </c>
      <c r="D61" t="s">
        <v>288</v>
      </c>
      <c r="E61" t="s">
        <v>12</v>
      </c>
      <c r="F61" s="2">
        <v>1</v>
      </c>
      <c r="G61" t="s">
        <v>181</v>
      </c>
      <c r="H61" s="3">
        <v>28.35</v>
      </c>
      <c r="I61" s="3">
        <v>14.52</v>
      </c>
      <c r="K61" s="3">
        <v>42.87</v>
      </c>
      <c r="L61" s="3">
        <v>42.87</v>
      </c>
      <c r="N61" t="s">
        <v>133</v>
      </c>
    </row>
    <row r="62" spans="1:14" x14ac:dyDescent="0.2">
      <c r="A62" t="s">
        <v>758</v>
      </c>
      <c r="B62" t="s">
        <v>133</v>
      </c>
      <c r="C62" t="s">
        <v>296</v>
      </c>
      <c r="D62" t="s">
        <v>297</v>
      </c>
      <c r="E62" t="s">
        <v>12</v>
      </c>
      <c r="F62" s="2">
        <v>4</v>
      </c>
      <c r="G62" t="s">
        <v>181</v>
      </c>
      <c r="H62" s="3">
        <v>15.3</v>
      </c>
      <c r="I62" s="3">
        <v>7.43</v>
      </c>
      <c r="K62" s="3">
        <v>22.72</v>
      </c>
      <c r="L62" s="3">
        <v>90.89</v>
      </c>
      <c r="N62" t="s">
        <v>133</v>
      </c>
    </row>
    <row r="63" spans="1:14" x14ac:dyDescent="0.2">
      <c r="A63" t="s">
        <v>759</v>
      </c>
      <c r="B63" t="s">
        <v>133</v>
      </c>
      <c r="C63" t="s">
        <v>299</v>
      </c>
      <c r="D63" t="s">
        <v>300</v>
      </c>
      <c r="E63" t="s">
        <v>12</v>
      </c>
      <c r="F63" s="2">
        <v>1</v>
      </c>
      <c r="G63" t="s">
        <v>181</v>
      </c>
      <c r="H63" s="3">
        <v>6.24</v>
      </c>
      <c r="I63" s="3">
        <v>6.92</v>
      </c>
      <c r="K63" s="3">
        <v>13.16</v>
      </c>
      <c r="L63" s="3">
        <v>13.16</v>
      </c>
      <c r="N63" t="s">
        <v>133</v>
      </c>
    </row>
    <row r="64" spans="1:14" x14ac:dyDescent="0.2">
      <c r="A64" t="s">
        <v>760</v>
      </c>
      <c r="B64" t="s">
        <v>133</v>
      </c>
      <c r="C64" t="s">
        <v>302</v>
      </c>
      <c r="D64" t="s">
        <v>303</v>
      </c>
      <c r="E64" t="s">
        <v>12</v>
      </c>
      <c r="F64" s="2">
        <v>1</v>
      </c>
      <c r="G64" t="s">
        <v>136</v>
      </c>
      <c r="H64" s="3">
        <v>3.12</v>
      </c>
      <c r="I64" s="3">
        <v>0.77</v>
      </c>
      <c r="K64" s="3">
        <v>3.89</v>
      </c>
      <c r="L64" s="3">
        <v>3.89</v>
      </c>
      <c r="N64" t="s">
        <v>133</v>
      </c>
    </row>
    <row r="65" spans="1:14" x14ac:dyDescent="0.2">
      <c r="A65" t="s">
        <v>761</v>
      </c>
      <c r="B65" t="s">
        <v>133</v>
      </c>
      <c r="C65" t="s">
        <v>322</v>
      </c>
      <c r="D65" t="s">
        <v>323</v>
      </c>
      <c r="E65" t="s">
        <v>13</v>
      </c>
      <c r="F65" s="2">
        <v>1</v>
      </c>
      <c r="G65" t="s">
        <v>136</v>
      </c>
      <c r="H65" s="3">
        <v>158.76</v>
      </c>
      <c r="I65" s="3">
        <v>314.60000000000002</v>
      </c>
      <c r="K65" s="3">
        <v>473.36</v>
      </c>
      <c r="L65" s="3">
        <v>473.36</v>
      </c>
      <c r="N65" t="s">
        <v>133</v>
      </c>
    </row>
    <row r="66" spans="1:14" x14ac:dyDescent="0.2">
      <c r="A66" t="s">
        <v>762</v>
      </c>
      <c r="B66" t="s">
        <v>133</v>
      </c>
      <c r="C66" t="s">
        <v>334</v>
      </c>
      <c r="D66" t="s">
        <v>335</v>
      </c>
      <c r="E66" t="s">
        <v>14</v>
      </c>
      <c r="F66" s="2">
        <v>2</v>
      </c>
      <c r="G66" t="s">
        <v>181</v>
      </c>
      <c r="H66" s="3">
        <v>35.44</v>
      </c>
      <c r="I66" s="3">
        <v>13.2</v>
      </c>
      <c r="K66" s="3">
        <v>48.64</v>
      </c>
      <c r="L66" s="3">
        <v>97.28</v>
      </c>
      <c r="N66" t="s">
        <v>133</v>
      </c>
    </row>
    <row r="67" spans="1:14" x14ac:dyDescent="0.2">
      <c r="A67" t="s">
        <v>763</v>
      </c>
      <c r="B67" t="s">
        <v>133</v>
      </c>
      <c r="C67" t="s">
        <v>342</v>
      </c>
      <c r="D67" t="s">
        <v>343</v>
      </c>
      <c r="E67" t="s">
        <v>14</v>
      </c>
      <c r="F67" s="2">
        <v>2</v>
      </c>
      <c r="G67" t="s">
        <v>181</v>
      </c>
      <c r="H67" s="3">
        <v>17.72</v>
      </c>
      <c r="I67" s="3">
        <v>16.5</v>
      </c>
      <c r="K67" s="3">
        <v>34.22</v>
      </c>
      <c r="L67" s="3">
        <v>68.44</v>
      </c>
      <c r="N67" t="s">
        <v>133</v>
      </c>
    </row>
    <row r="68" spans="1:14" x14ac:dyDescent="0.2">
      <c r="A68" t="s">
        <v>764</v>
      </c>
      <c r="B68" t="s">
        <v>133</v>
      </c>
      <c r="C68" t="s">
        <v>361</v>
      </c>
      <c r="D68" t="s">
        <v>362</v>
      </c>
      <c r="E68" t="s">
        <v>15</v>
      </c>
      <c r="F68" s="2">
        <v>1</v>
      </c>
      <c r="G68" t="s">
        <v>136</v>
      </c>
      <c r="H68" s="3">
        <v>127.57</v>
      </c>
      <c r="I68" s="3">
        <v>184.8</v>
      </c>
      <c r="K68" s="3">
        <v>312.37</v>
      </c>
      <c r="L68" s="3">
        <v>312.37</v>
      </c>
      <c r="N68" t="s">
        <v>133</v>
      </c>
    </row>
    <row r="69" spans="1:14" x14ac:dyDescent="0.2">
      <c r="A69" t="s">
        <v>765</v>
      </c>
      <c r="B69" t="s">
        <v>133</v>
      </c>
      <c r="C69" t="s">
        <v>364</v>
      </c>
      <c r="D69" t="s">
        <v>365</v>
      </c>
      <c r="E69" t="s">
        <v>15</v>
      </c>
      <c r="F69" s="2">
        <v>6</v>
      </c>
      <c r="G69" t="s">
        <v>141</v>
      </c>
      <c r="H69" s="3">
        <v>35.44</v>
      </c>
      <c r="I69" s="3">
        <v>61.6</v>
      </c>
      <c r="K69" s="3">
        <v>97.04</v>
      </c>
      <c r="L69" s="3">
        <v>582.23</v>
      </c>
      <c r="N69" t="s">
        <v>133</v>
      </c>
    </row>
    <row r="70" spans="1:14" x14ac:dyDescent="0.2">
      <c r="A70" t="s">
        <v>766</v>
      </c>
      <c r="B70" t="s">
        <v>133</v>
      </c>
      <c r="C70" t="s">
        <v>382</v>
      </c>
      <c r="D70" t="s">
        <v>383</v>
      </c>
      <c r="E70" t="s">
        <v>17</v>
      </c>
      <c r="F70" s="2">
        <v>1</v>
      </c>
      <c r="G70" t="s">
        <v>136</v>
      </c>
      <c r="H70" s="3">
        <v>134.66</v>
      </c>
      <c r="I70" s="3">
        <v>181.5</v>
      </c>
      <c r="K70" s="3">
        <v>316.16000000000003</v>
      </c>
      <c r="L70" s="3">
        <v>316.16000000000003</v>
      </c>
      <c r="N70" t="s">
        <v>133</v>
      </c>
    </row>
    <row r="71" spans="1:14" x14ac:dyDescent="0.2">
      <c r="A71" t="s">
        <v>767</v>
      </c>
      <c r="B71" t="s">
        <v>133</v>
      </c>
      <c r="C71" t="s">
        <v>387</v>
      </c>
      <c r="D71" t="s">
        <v>388</v>
      </c>
      <c r="E71" t="s">
        <v>17</v>
      </c>
      <c r="F71" s="2">
        <v>1</v>
      </c>
      <c r="G71" t="s">
        <v>136</v>
      </c>
      <c r="H71" s="3">
        <v>70.88</v>
      </c>
      <c r="I71" s="3">
        <v>27.49</v>
      </c>
      <c r="K71" s="3">
        <v>98.37</v>
      </c>
      <c r="L71" s="3">
        <v>98.37</v>
      </c>
      <c r="N71" t="s">
        <v>133</v>
      </c>
    </row>
    <row r="72" spans="1:14" x14ac:dyDescent="0.2">
      <c r="A72" t="s">
        <v>768</v>
      </c>
      <c r="B72" t="s">
        <v>133</v>
      </c>
      <c r="C72" t="s">
        <v>392</v>
      </c>
      <c r="D72" t="s">
        <v>393</v>
      </c>
      <c r="E72" t="s">
        <v>17</v>
      </c>
      <c r="F72" s="2">
        <v>1</v>
      </c>
      <c r="G72" t="s">
        <v>136</v>
      </c>
      <c r="H72" s="3">
        <v>88.59</v>
      </c>
      <c r="I72" s="3">
        <v>338.8</v>
      </c>
      <c r="K72" s="3">
        <v>427.39</v>
      </c>
      <c r="L72" s="3">
        <v>427.39</v>
      </c>
      <c r="N72" t="s">
        <v>133</v>
      </c>
    </row>
    <row r="73" spans="1:14" x14ac:dyDescent="0.2">
      <c r="A73" t="s">
        <v>769</v>
      </c>
      <c r="B73" t="s">
        <v>133</v>
      </c>
      <c r="C73" t="s">
        <v>65</v>
      </c>
      <c r="D73" t="s">
        <v>397</v>
      </c>
      <c r="E73" t="s">
        <v>17</v>
      </c>
      <c r="F73" s="2">
        <v>1</v>
      </c>
      <c r="G73" t="s">
        <v>136</v>
      </c>
      <c r="H73" s="3">
        <v>88.59</v>
      </c>
      <c r="I73" s="3">
        <v>181.5</v>
      </c>
      <c r="K73" s="3">
        <v>270.08999999999997</v>
      </c>
      <c r="L73" s="3">
        <v>270.08999999999997</v>
      </c>
      <c r="N73" t="s">
        <v>133</v>
      </c>
    </row>
    <row r="74" spans="1:14" x14ac:dyDescent="0.2">
      <c r="A74" t="s">
        <v>770</v>
      </c>
      <c r="B74" t="s">
        <v>133</v>
      </c>
      <c r="C74" t="s">
        <v>401</v>
      </c>
      <c r="D74" t="s">
        <v>402</v>
      </c>
      <c r="E74" t="s">
        <v>17</v>
      </c>
      <c r="F74" s="2">
        <v>1</v>
      </c>
      <c r="G74" t="s">
        <v>136</v>
      </c>
      <c r="H74" s="3">
        <v>104.54</v>
      </c>
      <c r="I74" s="3">
        <v>78.650000000000006</v>
      </c>
      <c r="K74" s="3">
        <v>183.19</v>
      </c>
      <c r="L74" s="3">
        <v>183.19</v>
      </c>
      <c r="N74" t="s">
        <v>133</v>
      </c>
    </row>
    <row r="75" spans="1:14" x14ac:dyDescent="0.2">
      <c r="A75" t="s">
        <v>771</v>
      </c>
      <c r="B75" t="s">
        <v>133</v>
      </c>
      <c r="C75" t="s">
        <v>406</v>
      </c>
      <c r="D75" t="s">
        <v>407</v>
      </c>
      <c r="E75" t="s">
        <v>17</v>
      </c>
      <c r="F75" s="2">
        <v>1</v>
      </c>
      <c r="G75" t="s">
        <v>136</v>
      </c>
      <c r="H75" s="3">
        <v>56.7</v>
      </c>
      <c r="I75" s="3">
        <v>423.5</v>
      </c>
      <c r="K75" s="3">
        <v>480.2</v>
      </c>
      <c r="L75" s="3">
        <v>480.2</v>
      </c>
      <c r="N75" t="s">
        <v>133</v>
      </c>
    </row>
    <row r="76" spans="1:14" x14ac:dyDescent="0.2">
      <c r="A76" t="s">
        <v>772</v>
      </c>
      <c r="B76" t="s">
        <v>133</v>
      </c>
      <c r="C76" t="s">
        <v>68</v>
      </c>
      <c r="D76" t="s">
        <v>388</v>
      </c>
      <c r="E76" t="s">
        <v>17</v>
      </c>
      <c r="F76" s="2">
        <v>1</v>
      </c>
      <c r="G76" t="s">
        <v>136</v>
      </c>
      <c r="H76" s="3">
        <v>14.18</v>
      </c>
      <c r="I76" s="3">
        <v>33</v>
      </c>
      <c r="K76" s="3">
        <v>47.18</v>
      </c>
      <c r="L76" s="3">
        <v>47.18</v>
      </c>
      <c r="N76" t="s">
        <v>133</v>
      </c>
    </row>
    <row r="77" spans="1:14" x14ac:dyDescent="0.2">
      <c r="A77" t="s">
        <v>773</v>
      </c>
      <c r="B77" t="s">
        <v>133</v>
      </c>
      <c r="C77" t="s">
        <v>69</v>
      </c>
      <c r="D77" t="s">
        <v>414</v>
      </c>
      <c r="E77" t="s">
        <v>17</v>
      </c>
      <c r="F77" s="2">
        <v>1</v>
      </c>
      <c r="G77" t="s">
        <v>136</v>
      </c>
      <c r="H77" s="3">
        <v>124.03</v>
      </c>
      <c r="I77" s="3">
        <v>387.2</v>
      </c>
      <c r="K77" s="3">
        <v>511.23</v>
      </c>
      <c r="L77" s="3">
        <v>511.23</v>
      </c>
      <c r="N77" t="s">
        <v>133</v>
      </c>
    </row>
    <row r="78" spans="1:14" x14ac:dyDescent="0.2">
      <c r="A78" t="s">
        <v>774</v>
      </c>
      <c r="B78" t="s">
        <v>133</v>
      </c>
      <c r="C78" t="s">
        <v>70</v>
      </c>
      <c r="D78" t="s">
        <v>418</v>
      </c>
      <c r="E78" t="s">
        <v>17</v>
      </c>
      <c r="F78" s="2">
        <v>1</v>
      </c>
      <c r="G78" t="s">
        <v>136</v>
      </c>
      <c r="H78" s="3">
        <v>28.35</v>
      </c>
      <c r="I78" s="3">
        <v>277.2</v>
      </c>
      <c r="K78" s="3">
        <v>305.55</v>
      </c>
      <c r="L78" s="3">
        <v>305.55</v>
      </c>
      <c r="N78" t="s">
        <v>133</v>
      </c>
    </row>
    <row r="79" spans="1:14" x14ac:dyDescent="0.2">
      <c r="A79" t="s">
        <v>775</v>
      </c>
      <c r="B79" t="s">
        <v>133</v>
      </c>
      <c r="C79" t="s">
        <v>71</v>
      </c>
      <c r="D79" t="s">
        <v>388</v>
      </c>
      <c r="E79" t="s">
        <v>17</v>
      </c>
      <c r="F79" s="2">
        <v>1</v>
      </c>
      <c r="G79" t="s">
        <v>136</v>
      </c>
      <c r="H79" s="3">
        <v>17.72</v>
      </c>
      <c r="I79" s="3">
        <v>60.49</v>
      </c>
      <c r="K79" s="3">
        <v>78.209999999999994</v>
      </c>
      <c r="L79" s="3">
        <v>78.209999999999994</v>
      </c>
      <c r="N79" t="s">
        <v>133</v>
      </c>
    </row>
    <row r="80" spans="1:14" x14ac:dyDescent="0.2">
      <c r="A80" t="s">
        <v>776</v>
      </c>
      <c r="B80" t="s">
        <v>133</v>
      </c>
      <c r="C80" t="s">
        <v>425</v>
      </c>
      <c r="D80" t="s">
        <v>426</v>
      </c>
      <c r="E80" t="s">
        <v>17</v>
      </c>
      <c r="F80" s="2">
        <v>1</v>
      </c>
      <c r="G80" t="s">
        <v>136</v>
      </c>
      <c r="H80" s="3">
        <v>102.77</v>
      </c>
      <c r="I80" s="3">
        <v>229.9</v>
      </c>
      <c r="K80" s="3">
        <v>332.67</v>
      </c>
      <c r="L80" s="3">
        <v>332.67</v>
      </c>
      <c r="N80" t="s">
        <v>133</v>
      </c>
    </row>
    <row r="81" spans="1:14" x14ac:dyDescent="0.2">
      <c r="A81" t="s">
        <v>777</v>
      </c>
      <c r="B81" t="s">
        <v>133</v>
      </c>
      <c r="C81" t="s">
        <v>428</v>
      </c>
      <c r="D81" t="s">
        <v>429</v>
      </c>
      <c r="E81" t="s">
        <v>17</v>
      </c>
      <c r="F81" s="2">
        <v>1</v>
      </c>
      <c r="G81" t="s">
        <v>155</v>
      </c>
      <c r="H81" s="3">
        <v>17.72</v>
      </c>
      <c r="I81" s="3">
        <v>30.25</v>
      </c>
      <c r="K81" s="3">
        <v>47.97</v>
      </c>
      <c r="L81" s="3">
        <v>47.97</v>
      </c>
      <c r="N81" t="s">
        <v>133</v>
      </c>
    </row>
    <row r="82" spans="1:14" x14ac:dyDescent="0.2">
      <c r="A82" t="s">
        <v>778</v>
      </c>
      <c r="B82" t="s">
        <v>133</v>
      </c>
      <c r="C82" t="s">
        <v>73</v>
      </c>
      <c r="D82" t="s">
        <v>434</v>
      </c>
      <c r="E82" t="s">
        <v>17</v>
      </c>
      <c r="F82" s="2">
        <v>1</v>
      </c>
      <c r="G82" t="s">
        <v>136</v>
      </c>
      <c r="H82" s="3">
        <v>35.44</v>
      </c>
      <c r="I82" s="3">
        <v>102.85</v>
      </c>
      <c r="K82" s="3">
        <v>138.29</v>
      </c>
      <c r="L82" s="3">
        <v>138.29</v>
      </c>
      <c r="N82" t="s">
        <v>133</v>
      </c>
    </row>
    <row r="83" spans="1:14" x14ac:dyDescent="0.2">
      <c r="A83" t="s">
        <v>779</v>
      </c>
      <c r="B83" t="s">
        <v>133</v>
      </c>
      <c r="C83" t="s">
        <v>438</v>
      </c>
      <c r="D83" t="s">
        <v>439</v>
      </c>
      <c r="E83" t="s">
        <v>17</v>
      </c>
      <c r="F83" s="2">
        <v>1</v>
      </c>
      <c r="G83" t="s">
        <v>155</v>
      </c>
      <c r="H83" s="3">
        <v>0</v>
      </c>
      <c r="I83" s="3">
        <v>121</v>
      </c>
      <c r="K83" s="3">
        <v>121</v>
      </c>
      <c r="L83" s="3">
        <v>121</v>
      </c>
      <c r="N83" t="s">
        <v>133</v>
      </c>
    </row>
    <row r="84" spans="1:14" x14ac:dyDescent="0.2">
      <c r="A84" t="s">
        <v>780</v>
      </c>
      <c r="B84" t="s">
        <v>133</v>
      </c>
      <c r="C84" t="s">
        <v>444</v>
      </c>
      <c r="D84" t="s">
        <v>445</v>
      </c>
      <c r="E84" t="s">
        <v>18</v>
      </c>
      <c r="F84" s="2">
        <v>1</v>
      </c>
      <c r="G84" t="s">
        <v>446</v>
      </c>
      <c r="H84" s="3">
        <v>85.05</v>
      </c>
      <c r="I84" s="3">
        <v>34.65</v>
      </c>
      <c r="K84" s="3">
        <v>119.7</v>
      </c>
      <c r="L84" s="3">
        <v>119.7</v>
      </c>
      <c r="N84" t="s">
        <v>133</v>
      </c>
    </row>
    <row r="85" spans="1:14" x14ac:dyDescent="0.2">
      <c r="A85" t="s">
        <v>781</v>
      </c>
      <c r="B85" t="s">
        <v>133</v>
      </c>
      <c r="C85" t="s">
        <v>464</v>
      </c>
      <c r="D85" t="s">
        <v>465</v>
      </c>
      <c r="E85" t="s">
        <v>18</v>
      </c>
      <c r="F85" s="2">
        <v>1</v>
      </c>
      <c r="G85" t="s">
        <v>446</v>
      </c>
      <c r="H85" s="3">
        <v>85.05</v>
      </c>
      <c r="I85" s="3">
        <v>12.1</v>
      </c>
      <c r="K85" s="3">
        <v>97.15</v>
      </c>
      <c r="L85" s="3">
        <v>97.15</v>
      </c>
      <c r="N85" t="s">
        <v>133</v>
      </c>
    </row>
    <row r="86" spans="1:14" x14ac:dyDescent="0.2">
      <c r="A86" t="s">
        <v>782</v>
      </c>
      <c r="B86" t="s">
        <v>133</v>
      </c>
      <c r="C86" t="s">
        <v>473</v>
      </c>
      <c r="D86" t="s">
        <v>457</v>
      </c>
      <c r="E86" t="s">
        <v>18</v>
      </c>
      <c r="F86" s="2">
        <v>4</v>
      </c>
      <c r="G86" t="s">
        <v>446</v>
      </c>
      <c r="H86" s="3">
        <v>85.05</v>
      </c>
      <c r="I86" s="3">
        <v>18.149999999999999</v>
      </c>
      <c r="K86" s="3">
        <v>103.2</v>
      </c>
      <c r="L86" s="3">
        <v>412.8</v>
      </c>
      <c r="N86" t="s">
        <v>133</v>
      </c>
    </row>
    <row r="87" spans="1:14" x14ac:dyDescent="0.2">
      <c r="A87" t="s">
        <v>783</v>
      </c>
      <c r="B87" t="s">
        <v>133</v>
      </c>
      <c r="C87" t="s">
        <v>481</v>
      </c>
      <c r="D87" t="s">
        <v>482</v>
      </c>
      <c r="E87" t="s">
        <v>18</v>
      </c>
      <c r="F87" s="2">
        <v>1</v>
      </c>
      <c r="G87" t="s">
        <v>446</v>
      </c>
      <c r="H87" s="3">
        <v>85.05</v>
      </c>
      <c r="I87" s="3">
        <v>92.4</v>
      </c>
      <c r="K87" s="3">
        <v>177.45</v>
      </c>
      <c r="L87" s="3">
        <v>177.45</v>
      </c>
      <c r="N87" t="s">
        <v>133</v>
      </c>
    </row>
    <row r="88" spans="1:14" x14ac:dyDescent="0.2">
      <c r="A88" t="s">
        <v>784</v>
      </c>
      <c r="B88" t="s">
        <v>133</v>
      </c>
      <c r="C88" t="s">
        <v>495</v>
      </c>
      <c r="D88" t="s">
        <v>496</v>
      </c>
      <c r="E88" t="s">
        <v>19</v>
      </c>
      <c r="F88" s="2">
        <v>6</v>
      </c>
      <c r="G88" t="s">
        <v>141</v>
      </c>
      <c r="H88" s="3">
        <v>15.61</v>
      </c>
      <c r="I88" s="3">
        <v>2.2000000000000002</v>
      </c>
      <c r="K88" s="3">
        <v>17.809999999999999</v>
      </c>
      <c r="L88" s="3">
        <v>106.86</v>
      </c>
      <c r="N88" t="s">
        <v>133</v>
      </c>
    </row>
    <row r="89" spans="1:14" x14ac:dyDescent="0.2">
      <c r="A89" t="s">
        <v>785</v>
      </c>
      <c r="B89" t="s">
        <v>133</v>
      </c>
      <c r="C89" t="s">
        <v>505</v>
      </c>
      <c r="D89" t="s">
        <v>506</v>
      </c>
      <c r="E89" t="s">
        <v>20</v>
      </c>
      <c r="F89" s="2">
        <v>9.6000003814697266</v>
      </c>
      <c r="G89" t="s">
        <v>141</v>
      </c>
      <c r="H89" s="3">
        <v>17.48</v>
      </c>
      <c r="I89" s="3">
        <v>10.29</v>
      </c>
      <c r="K89" s="3">
        <v>27.77</v>
      </c>
      <c r="L89" s="3">
        <v>266.57</v>
      </c>
      <c r="N89" t="s">
        <v>133</v>
      </c>
    </row>
    <row r="90" spans="1:14" x14ac:dyDescent="0.2">
      <c r="A90" t="s">
        <v>786</v>
      </c>
      <c r="B90" t="s">
        <v>133</v>
      </c>
      <c r="C90" t="s">
        <v>508</v>
      </c>
      <c r="D90" t="s">
        <v>496</v>
      </c>
      <c r="E90" t="s">
        <v>20</v>
      </c>
      <c r="F90" s="2">
        <v>24</v>
      </c>
      <c r="G90" t="s">
        <v>141</v>
      </c>
      <c r="H90" s="3">
        <v>15.61</v>
      </c>
      <c r="I90" s="3">
        <v>2.2000000000000002</v>
      </c>
      <c r="K90" s="3">
        <v>17.809999999999999</v>
      </c>
      <c r="L90" s="3">
        <v>427.43</v>
      </c>
      <c r="N90" t="s">
        <v>133</v>
      </c>
    </row>
    <row r="91" spans="1:14" x14ac:dyDescent="0.2">
      <c r="A91" t="s">
        <v>787</v>
      </c>
      <c r="B91" t="s">
        <v>133</v>
      </c>
      <c r="C91" t="s">
        <v>510</v>
      </c>
      <c r="D91" t="s">
        <v>511</v>
      </c>
      <c r="E91" t="s">
        <v>20</v>
      </c>
      <c r="F91" s="2">
        <v>9.6000003814697266</v>
      </c>
      <c r="G91" t="s">
        <v>141</v>
      </c>
      <c r="H91" s="3">
        <v>9.3699999999999992</v>
      </c>
      <c r="I91" s="3">
        <v>1.65</v>
      </c>
      <c r="K91" s="3">
        <v>11.02</v>
      </c>
      <c r="L91" s="3">
        <v>105.75</v>
      </c>
      <c r="N91" t="s">
        <v>133</v>
      </c>
    </row>
    <row r="92" spans="1:14" x14ac:dyDescent="0.2">
      <c r="A92" t="s">
        <v>788</v>
      </c>
      <c r="B92" t="s">
        <v>133</v>
      </c>
      <c r="C92" t="s">
        <v>513</v>
      </c>
      <c r="D92" t="s">
        <v>514</v>
      </c>
      <c r="E92" t="s">
        <v>20</v>
      </c>
      <c r="F92" s="2">
        <v>9.6000003814697266</v>
      </c>
      <c r="G92" t="s">
        <v>141</v>
      </c>
      <c r="H92" s="3">
        <v>23.41</v>
      </c>
      <c r="I92" s="3">
        <v>35.64</v>
      </c>
      <c r="K92" s="3">
        <v>59.05</v>
      </c>
      <c r="L92" s="3">
        <v>566.91999999999996</v>
      </c>
      <c r="N92" t="s">
        <v>133</v>
      </c>
    </row>
    <row r="93" spans="1:14" x14ac:dyDescent="0.2">
      <c r="A93" t="s">
        <v>789</v>
      </c>
      <c r="B93" t="s">
        <v>133</v>
      </c>
      <c r="C93" t="s">
        <v>527</v>
      </c>
      <c r="D93" t="s">
        <v>528</v>
      </c>
      <c r="E93" t="s">
        <v>20</v>
      </c>
      <c r="F93" s="2">
        <v>9.6000003814697266</v>
      </c>
      <c r="G93" t="s">
        <v>141</v>
      </c>
      <c r="H93" s="3">
        <v>43.71</v>
      </c>
      <c r="I93" s="3">
        <v>72.599999999999994</v>
      </c>
      <c r="K93" s="3">
        <v>116.31</v>
      </c>
      <c r="L93" s="3">
        <v>1116.54</v>
      </c>
      <c r="N93" t="s">
        <v>133</v>
      </c>
    </row>
    <row r="94" spans="1:14" x14ac:dyDescent="0.2">
      <c r="A94" t="s">
        <v>790</v>
      </c>
      <c r="B94" t="s">
        <v>133</v>
      </c>
      <c r="C94" t="s">
        <v>535</v>
      </c>
      <c r="D94" t="s">
        <v>506</v>
      </c>
      <c r="E94" t="s">
        <v>21</v>
      </c>
      <c r="F94" s="2">
        <v>6</v>
      </c>
      <c r="G94" t="s">
        <v>141</v>
      </c>
      <c r="H94" s="3">
        <v>15.61</v>
      </c>
      <c r="I94" s="3">
        <v>10.29</v>
      </c>
      <c r="K94" s="3">
        <v>25.9</v>
      </c>
      <c r="L94" s="3">
        <v>155.37</v>
      </c>
      <c r="N94" t="s">
        <v>133</v>
      </c>
    </row>
    <row r="95" spans="1:14" x14ac:dyDescent="0.2">
      <c r="A95" t="s">
        <v>791</v>
      </c>
      <c r="B95" t="s">
        <v>133</v>
      </c>
      <c r="C95" t="s">
        <v>546</v>
      </c>
      <c r="D95" t="s">
        <v>528</v>
      </c>
      <c r="E95" t="s">
        <v>21</v>
      </c>
      <c r="F95" s="2">
        <v>6</v>
      </c>
      <c r="G95" t="s">
        <v>141</v>
      </c>
      <c r="H95" s="3">
        <v>43.71</v>
      </c>
      <c r="I95" s="3">
        <v>72.599999999999994</v>
      </c>
      <c r="K95" s="3">
        <v>116.31</v>
      </c>
      <c r="L95" s="3">
        <v>697.84</v>
      </c>
      <c r="N95" t="s">
        <v>133</v>
      </c>
    </row>
    <row r="96" spans="1:14" x14ac:dyDescent="0.2">
      <c r="A96" t="s">
        <v>792</v>
      </c>
      <c r="B96" t="s">
        <v>133</v>
      </c>
      <c r="C96" t="s">
        <v>548</v>
      </c>
      <c r="D96" t="s">
        <v>511</v>
      </c>
      <c r="E96" t="s">
        <v>21</v>
      </c>
      <c r="F96" s="2">
        <v>6</v>
      </c>
      <c r="G96" t="s">
        <v>141</v>
      </c>
      <c r="H96" s="3">
        <v>9.3699999999999992</v>
      </c>
      <c r="I96" s="3">
        <v>1.65</v>
      </c>
      <c r="K96" s="3">
        <v>11.02</v>
      </c>
      <c r="L96" s="3">
        <v>66.09</v>
      </c>
      <c r="N96" t="s">
        <v>133</v>
      </c>
    </row>
    <row r="97" spans="1:14" x14ac:dyDescent="0.2">
      <c r="A97" t="s">
        <v>793</v>
      </c>
      <c r="B97" t="s">
        <v>133</v>
      </c>
      <c r="C97" t="s">
        <v>550</v>
      </c>
      <c r="D97" t="s">
        <v>551</v>
      </c>
      <c r="E97" t="s">
        <v>21</v>
      </c>
      <c r="F97" s="2">
        <v>10</v>
      </c>
      <c r="G97" t="s">
        <v>181</v>
      </c>
      <c r="H97" s="3">
        <v>31.22</v>
      </c>
      <c r="I97" s="3">
        <v>22</v>
      </c>
      <c r="K97" s="3">
        <v>53.22</v>
      </c>
      <c r="L97" s="3">
        <v>532.19000000000005</v>
      </c>
      <c r="N97" t="s">
        <v>133</v>
      </c>
    </row>
    <row r="98" spans="1:14" x14ac:dyDescent="0.2">
      <c r="A98" t="s">
        <v>794</v>
      </c>
      <c r="B98" t="s">
        <v>133</v>
      </c>
      <c r="C98" t="s">
        <v>633</v>
      </c>
      <c r="D98" t="s">
        <v>634</v>
      </c>
      <c r="E98" t="s">
        <v>23</v>
      </c>
      <c r="F98" s="2">
        <v>6</v>
      </c>
      <c r="G98" t="s">
        <v>141</v>
      </c>
      <c r="H98" s="3">
        <v>19.98</v>
      </c>
      <c r="I98" s="3">
        <v>3.27</v>
      </c>
      <c r="K98" s="3">
        <v>23.25</v>
      </c>
      <c r="L98" s="3">
        <v>139.47999999999999</v>
      </c>
      <c r="N98" t="s">
        <v>133</v>
      </c>
    </row>
    <row r="99" spans="1:14" x14ac:dyDescent="0.2">
      <c r="A99" t="s">
        <v>795</v>
      </c>
      <c r="B99" t="s">
        <v>133</v>
      </c>
      <c r="C99" t="s">
        <v>644</v>
      </c>
      <c r="D99" t="s">
        <v>634</v>
      </c>
      <c r="E99" t="s">
        <v>23</v>
      </c>
      <c r="F99" s="2">
        <v>24</v>
      </c>
      <c r="G99" t="s">
        <v>141</v>
      </c>
      <c r="H99" s="3">
        <v>19.04</v>
      </c>
      <c r="I99" s="3">
        <v>3.27</v>
      </c>
      <c r="K99" s="3">
        <v>22.31</v>
      </c>
      <c r="L99" s="3">
        <v>535.45000000000005</v>
      </c>
      <c r="N99" t="s">
        <v>133</v>
      </c>
    </row>
    <row r="100" spans="1:14" x14ac:dyDescent="0.2">
      <c r="A100" t="s">
        <v>796</v>
      </c>
      <c r="B100" t="s">
        <v>133</v>
      </c>
      <c r="C100" t="s">
        <v>659</v>
      </c>
      <c r="D100" t="s">
        <v>634</v>
      </c>
      <c r="E100" t="s">
        <v>23</v>
      </c>
      <c r="F100" s="2">
        <v>1</v>
      </c>
      <c r="G100" t="s">
        <v>136</v>
      </c>
      <c r="H100" s="3">
        <v>152.97</v>
      </c>
      <c r="I100" s="3">
        <v>13.2</v>
      </c>
      <c r="K100" s="3">
        <v>166.17</v>
      </c>
      <c r="L100" s="3">
        <v>166.17</v>
      </c>
      <c r="N100" t="s">
        <v>133</v>
      </c>
    </row>
    <row r="101" spans="1:14" x14ac:dyDescent="0.2">
      <c r="A101" t="s">
        <v>797</v>
      </c>
      <c r="B101" t="s">
        <v>133</v>
      </c>
      <c r="C101" t="s">
        <v>667</v>
      </c>
      <c r="D101" t="s">
        <v>634</v>
      </c>
      <c r="E101" t="s">
        <v>23</v>
      </c>
      <c r="F101" s="2">
        <v>1</v>
      </c>
      <c r="G101" t="s">
        <v>136</v>
      </c>
      <c r="H101" s="3">
        <v>46.2</v>
      </c>
      <c r="I101" s="3">
        <v>5.5</v>
      </c>
      <c r="K101" s="3">
        <v>51.7</v>
      </c>
      <c r="L101" s="3">
        <v>51.7</v>
      </c>
      <c r="N101" t="s">
        <v>133</v>
      </c>
    </row>
    <row r="102" spans="1:14" x14ac:dyDescent="0.2">
      <c r="A102" t="s">
        <v>798</v>
      </c>
      <c r="B102" t="s">
        <v>133</v>
      </c>
      <c r="C102" t="s">
        <v>675</v>
      </c>
      <c r="D102" t="s">
        <v>634</v>
      </c>
      <c r="E102" t="s">
        <v>23</v>
      </c>
      <c r="F102" s="2">
        <v>1</v>
      </c>
      <c r="G102" t="s">
        <v>181</v>
      </c>
      <c r="H102" s="3">
        <v>15.92</v>
      </c>
      <c r="I102" s="3">
        <v>1.1000000000000001</v>
      </c>
      <c r="K102" s="3">
        <v>17.02</v>
      </c>
      <c r="L102" s="3">
        <v>17.02</v>
      </c>
      <c r="N102" t="s">
        <v>133</v>
      </c>
    </row>
    <row r="103" spans="1:14" x14ac:dyDescent="0.2">
      <c r="A103" t="s">
        <v>799</v>
      </c>
      <c r="B103" t="s">
        <v>133</v>
      </c>
      <c r="C103" t="s">
        <v>677</v>
      </c>
      <c r="D103" t="s">
        <v>634</v>
      </c>
      <c r="E103" t="s">
        <v>23</v>
      </c>
      <c r="F103" s="2">
        <v>1</v>
      </c>
      <c r="G103" t="s">
        <v>136</v>
      </c>
      <c r="H103" s="3">
        <v>196.68</v>
      </c>
      <c r="I103" s="3">
        <v>13.2</v>
      </c>
      <c r="K103" s="3">
        <v>209.88</v>
      </c>
      <c r="L103" s="3">
        <v>209.88</v>
      </c>
      <c r="N103" t="s">
        <v>133</v>
      </c>
    </row>
    <row r="104" spans="1:14" x14ac:dyDescent="0.2">
      <c r="A104" t="s">
        <v>800</v>
      </c>
      <c r="B104" t="s">
        <v>133</v>
      </c>
      <c r="C104" t="s">
        <v>687</v>
      </c>
      <c r="D104" t="s">
        <v>688</v>
      </c>
      <c r="E104" t="s">
        <v>24</v>
      </c>
      <c r="F104" s="2">
        <v>2</v>
      </c>
      <c r="G104" t="s">
        <v>136</v>
      </c>
      <c r="H104" s="3">
        <v>10.63</v>
      </c>
      <c r="I104" s="3">
        <v>14.52</v>
      </c>
      <c r="K104" s="3">
        <v>25.15</v>
      </c>
      <c r="L104" s="3">
        <v>50.3</v>
      </c>
      <c r="N104" t="s">
        <v>133</v>
      </c>
    </row>
    <row r="105" spans="1:14" x14ac:dyDescent="0.2">
      <c r="A105" t="s">
        <v>801</v>
      </c>
      <c r="B105" t="s">
        <v>133</v>
      </c>
      <c r="C105" t="s">
        <v>690</v>
      </c>
      <c r="D105" t="s">
        <v>691</v>
      </c>
      <c r="E105" t="s">
        <v>24</v>
      </c>
      <c r="F105" s="2">
        <v>1</v>
      </c>
      <c r="G105" t="s">
        <v>136</v>
      </c>
      <c r="H105" s="3">
        <v>10.63</v>
      </c>
      <c r="I105" s="3">
        <v>48.4</v>
      </c>
      <c r="K105" s="3">
        <v>59.03</v>
      </c>
      <c r="L105" s="3">
        <v>59.03</v>
      </c>
      <c r="N105" t="s">
        <v>133</v>
      </c>
    </row>
    <row r="106" spans="1:14" x14ac:dyDescent="0.2">
      <c r="A106" t="s">
        <v>802</v>
      </c>
      <c r="B106" t="s">
        <v>133</v>
      </c>
      <c r="C106" t="s">
        <v>693</v>
      </c>
      <c r="D106" t="s">
        <v>691</v>
      </c>
      <c r="E106" t="s">
        <v>24</v>
      </c>
      <c r="F106" s="2">
        <v>1</v>
      </c>
      <c r="G106" t="s">
        <v>136</v>
      </c>
      <c r="H106" s="3">
        <v>10.63</v>
      </c>
      <c r="I106" s="3">
        <v>48.4</v>
      </c>
      <c r="K106" s="3">
        <v>59.03</v>
      </c>
      <c r="L106" s="3">
        <v>59.03</v>
      </c>
      <c r="N106" t="s">
        <v>133</v>
      </c>
    </row>
    <row r="107" spans="1:14" x14ac:dyDescent="0.2">
      <c r="A107" t="s">
        <v>803</v>
      </c>
      <c r="B107" t="s">
        <v>133</v>
      </c>
      <c r="C107" t="s">
        <v>699</v>
      </c>
      <c r="D107" t="s">
        <v>700</v>
      </c>
      <c r="E107" t="s">
        <v>24</v>
      </c>
      <c r="F107" s="2">
        <v>1</v>
      </c>
      <c r="G107" t="s">
        <v>136</v>
      </c>
      <c r="H107" s="3">
        <v>42.53</v>
      </c>
      <c r="I107" s="3">
        <v>181.5</v>
      </c>
      <c r="K107" s="3">
        <v>224.03</v>
      </c>
      <c r="L107" s="3">
        <v>224.03</v>
      </c>
      <c r="N107" t="s">
        <v>133</v>
      </c>
    </row>
    <row r="109" spans="1:14" s="4" customFormat="1" ht="16" x14ac:dyDescent="0.2">
      <c r="A109" s="4" t="s">
        <v>162</v>
      </c>
      <c r="B109" s="4" t="s">
        <v>28</v>
      </c>
      <c r="M109" s="6">
        <v>7839.34</v>
      </c>
    </row>
    <row r="111" spans="1:14" x14ac:dyDescent="0.2">
      <c r="A111" t="s">
        <v>804</v>
      </c>
      <c r="B111" t="s">
        <v>133</v>
      </c>
      <c r="C111" t="s">
        <v>192</v>
      </c>
      <c r="D111" t="s">
        <v>193</v>
      </c>
      <c r="E111" t="s">
        <v>7</v>
      </c>
      <c r="F111" s="2">
        <v>2</v>
      </c>
      <c r="G111" t="s">
        <v>181</v>
      </c>
      <c r="H111" s="3">
        <v>40.590000000000003</v>
      </c>
      <c r="I111" s="3">
        <v>48.52</v>
      </c>
      <c r="K111" s="3">
        <v>89.11</v>
      </c>
      <c r="L111" s="3">
        <v>178.21</v>
      </c>
      <c r="N111" t="s">
        <v>133</v>
      </c>
    </row>
    <row r="112" spans="1:14" x14ac:dyDescent="0.2">
      <c r="A112" t="s">
        <v>805</v>
      </c>
      <c r="B112" t="s">
        <v>133</v>
      </c>
      <c r="C112" t="s">
        <v>272</v>
      </c>
      <c r="D112" t="s">
        <v>273</v>
      </c>
      <c r="E112" t="s">
        <v>12</v>
      </c>
      <c r="F112" s="2">
        <v>1</v>
      </c>
      <c r="G112" t="s">
        <v>136</v>
      </c>
      <c r="H112" s="3">
        <v>265.77999999999997</v>
      </c>
      <c r="I112" s="3">
        <v>957</v>
      </c>
      <c r="K112" s="3">
        <v>1222.78</v>
      </c>
      <c r="L112" s="3">
        <v>1222.78</v>
      </c>
      <c r="N112" t="s">
        <v>133</v>
      </c>
    </row>
    <row r="113" spans="1:17" x14ac:dyDescent="0.2">
      <c r="A113" t="s">
        <v>806</v>
      </c>
      <c r="B113" t="s">
        <v>133</v>
      </c>
      <c r="C113" t="s">
        <v>287</v>
      </c>
      <c r="D113" t="s">
        <v>288</v>
      </c>
      <c r="E113" t="s">
        <v>12</v>
      </c>
      <c r="F113" s="2">
        <v>1</v>
      </c>
      <c r="G113" t="s">
        <v>181</v>
      </c>
      <c r="H113" s="3">
        <v>28.35</v>
      </c>
      <c r="I113" s="3">
        <v>14.52</v>
      </c>
      <c r="K113" s="3">
        <v>42.87</v>
      </c>
      <c r="L113" s="3">
        <v>42.87</v>
      </c>
      <c r="N113" t="s">
        <v>133</v>
      </c>
    </row>
    <row r="114" spans="1:17" x14ac:dyDescent="0.2">
      <c r="A114" t="s">
        <v>807</v>
      </c>
      <c r="B114" t="s">
        <v>133</v>
      </c>
      <c r="C114" t="s">
        <v>296</v>
      </c>
      <c r="D114" t="s">
        <v>297</v>
      </c>
      <c r="E114" t="s">
        <v>12</v>
      </c>
      <c r="F114" s="2">
        <v>6</v>
      </c>
      <c r="G114" t="s">
        <v>181</v>
      </c>
      <c r="H114" s="3">
        <v>15.3</v>
      </c>
      <c r="I114" s="3">
        <v>7.43</v>
      </c>
      <c r="K114" s="3">
        <v>22.72</v>
      </c>
      <c r="L114" s="3">
        <v>136.33000000000001</v>
      </c>
      <c r="N114" t="s">
        <v>133</v>
      </c>
    </row>
    <row r="115" spans="1:17" x14ac:dyDescent="0.2">
      <c r="A115" t="s">
        <v>808</v>
      </c>
      <c r="B115" t="s">
        <v>133</v>
      </c>
      <c r="C115" t="s">
        <v>299</v>
      </c>
      <c r="D115" t="s">
        <v>300</v>
      </c>
      <c r="E115" t="s">
        <v>12</v>
      </c>
      <c r="F115" s="2">
        <v>1</v>
      </c>
      <c r="G115" t="s">
        <v>181</v>
      </c>
      <c r="H115" s="3">
        <v>6.24</v>
      </c>
      <c r="I115" s="3">
        <v>6.92</v>
      </c>
      <c r="K115" s="3">
        <v>13.16</v>
      </c>
      <c r="L115" s="3">
        <v>13.16</v>
      </c>
      <c r="N115" t="s">
        <v>133</v>
      </c>
    </row>
    <row r="116" spans="1:17" x14ac:dyDescent="0.2">
      <c r="A116" t="s">
        <v>809</v>
      </c>
      <c r="B116" t="s">
        <v>133</v>
      </c>
      <c r="C116" t="s">
        <v>302</v>
      </c>
      <c r="D116" t="s">
        <v>303</v>
      </c>
      <c r="E116" t="s">
        <v>12</v>
      </c>
      <c r="F116" s="2">
        <v>1</v>
      </c>
      <c r="G116" t="s">
        <v>136</v>
      </c>
      <c r="H116" s="3">
        <v>3.12</v>
      </c>
      <c r="I116" s="3">
        <v>0.77</v>
      </c>
      <c r="K116" s="3">
        <v>3.89</v>
      </c>
      <c r="L116" s="3">
        <v>3.89</v>
      </c>
      <c r="N116" t="s">
        <v>133</v>
      </c>
    </row>
    <row r="117" spans="1:17" x14ac:dyDescent="0.2">
      <c r="A117" t="s">
        <v>810</v>
      </c>
      <c r="B117" t="s">
        <v>133</v>
      </c>
      <c r="C117" t="s">
        <v>326</v>
      </c>
      <c r="D117" t="s">
        <v>327</v>
      </c>
      <c r="E117" t="s">
        <v>13</v>
      </c>
      <c r="F117" s="2">
        <v>1</v>
      </c>
      <c r="G117" t="s">
        <v>136</v>
      </c>
      <c r="H117" s="3">
        <v>158.76</v>
      </c>
      <c r="I117" s="3">
        <v>302.5</v>
      </c>
      <c r="K117" s="3">
        <v>461.26</v>
      </c>
      <c r="L117" s="3">
        <v>461.26</v>
      </c>
      <c r="N117" t="s">
        <v>133</v>
      </c>
    </row>
    <row r="118" spans="1:17" x14ac:dyDescent="0.2">
      <c r="A118" t="s">
        <v>811</v>
      </c>
      <c r="B118" t="s">
        <v>133</v>
      </c>
      <c r="C118" t="s">
        <v>369</v>
      </c>
      <c r="D118" t="s">
        <v>370</v>
      </c>
      <c r="E118" t="s">
        <v>15</v>
      </c>
      <c r="F118" s="2">
        <v>1</v>
      </c>
      <c r="G118" t="s">
        <v>136</v>
      </c>
      <c r="H118" s="3">
        <v>212.63</v>
      </c>
      <c r="I118" s="3">
        <v>254.1</v>
      </c>
      <c r="K118" s="3">
        <v>466.73</v>
      </c>
      <c r="L118" s="3">
        <v>466.73</v>
      </c>
      <c r="N118" t="s">
        <v>133</v>
      </c>
    </row>
    <row r="119" spans="1:17" x14ac:dyDescent="0.2">
      <c r="A119" t="s">
        <v>812</v>
      </c>
      <c r="B119" t="s">
        <v>133</v>
      </c>
      <c r="C119" t="s">
        <v>449</v>
      </c>
      <c r="D119" t="s">
        <v>450</v>
      </c>
      <c r="E119" t="s">
        <v>18</v>
      </c>
      <c r="F119" s="2">
        <v>4</v>
      </c>
      <c r="G119" t="s">
        <v>446</v>
      </c>
      <c r="H119" s="3">
        <v>85.05</v>
      </c>
      <c r="I119" s="3">
        <v>30.25</v>
      </c>
      <c r="K119" s="3">
        <v>115.3</v>
      </c>
      <c r="L119" s="3">
        <v>461.2</v>
      </c>
      <c r="N119" t="s">
        <v>133</v>
      </c>
    </row>
    <row r="120" spans="1:17" x14ac:dyDescent="0.2">
      <c r="A120" t="s">
        <v>813</v>
      </c>
      <c r="B120" t="s">
        <v>133</v>
      </c>
      <c r="C120" t="s">
        <v>464</v>
      </c>
      <c r="D120" t="s">
        <v>465</v>
      </c>
      <c r="E120" t="s">
        <v>18</v>
      </c>
      <c r="F120" s="2">
        <v>1</v>
      </c>
      <c r="G120" t="s">
        <v>446</v>
      </c>
      <c r="H120" s="3">
        <v>85.05</v>
      </c>
      <c r="I120" s="3">
        <v>12.1</v>
      </c>
      <c r="K120" s="3">
        <v>97.15</v>
      </c>
      <c r="L120" s="3">
        <v>97.15</v>
      </c>
      <c r="N120" t="s">
        <v>133</v>
      </c>
    </row>
    <row r="121" spans="1:17" x14ac:dyDescent="0.2">
      <c r="A121" t="s">
        <v>814</v>
      </c>
      <c r="B121" t="s">
        <v>133</v>
      </c>
      <c r="C121" t="s">
        <v>473</v>
      </c>
      <c r="D121" t="s">
        <v>457</v>
      </c>
      <c r="E121" t="s">
        <v>18</v>
      </c>
      <c r="F121" s="2">
        <v>6</v>
      </c>
      <c r="G121" t="s">
        <v>446</v>
      </c>
      <c r="H121" s="3">
        <v>85.05</v>
      </c>
      <c r="I121" s="3">
        <v>18.149999999999999</v>
      </c>
      <c r="K121" s="3">
        <v>103.2</v>
      </c>
      <c r="L121" s="3">
        <v>619.20000000000005</v>
      </c>
      <c r="N121" t="s">
        <v>133</v>
      </c>
    </row>
    <row r="122" spans="1:17" x14ac:dyDescent="0.2">
      <c r="A122" t="s">
        <v>815</v>
      </c>
      <c r="B122" t="s">
        <v>133</v>
      </c>
      <c r="C122" t="s">
        <v>495</v>
      </c>
      <c r="D122" t="s">
        <v>496</v>
      </c>
      <c r="E122" t="s">
        <v>19</v>
      </c>
      <c r="F122" s="2">
        <v>15.75</v>
      </c>
      <c r="G122" t="s">
        <v>141</v>
      </c>
      <c r="H122" s="3">
        <v>15.61</v>
      </c>
      <c r="I122" s="3">
        <v>2.2000000000000002</v>
      </c>
      <c r="K122" s="3">
        <v>17.809999999999999</v>
      </c>
      <c r="L122" s="3">
        <v>280.5</v>
      </c>
      <c r="N122" t="s">
        <v>133</v>
      </c>
    </row>
    <row r="123" spans="1:17" x14ac:dyDescent="0.2">
      <c r="A123" t="s">
        <v>816</v>
      </c>
      <c r="B123" t="s">
        <v>133</v>
      </c>
      <c r="C123" t="s">
        <v>508</v>
      </c>
      <c r="D123" t="s">
        <v>496</v>
      </c>
      <c r="E123" t="s">
        <v>20</v>
      </c>
      <c r="F123" s="2">
        <v>38.400001525878906</v>
      </c>
      <c r="G123" t="s">
        <v>141</v>
      </c>
      <c r="H123" s="3">
        <v>15.61</v>
      </c>
      <c r="I123" s="3">
        <v>2.2000000000000002</v>
      </c>
      <c r="K123" s="3">
        <v>17.809999999999999</v>
      </c>
      <c r="L123" s="3">
        <v>683.88</v>
      </c>
      <c r="N123" t="s">
        <v>133</v>
      </c>
    </row>
    <row r="124" spans="1:17" x14ac:dyDescent="0.2">
      <c r="A124" t="s">
        <v>817</v>
      </c>
      <c r="B124" t="s">
        <v>133</v>
      </c>
      <c r="C124" t="s">
        <v>538</v>
      </c>
      <c r="D124" t="s">
        <v>539</v>
      </c>
      <c r="E124" t="s">
        <v>21</v>
      </c>
      <c r="F124" s="2">
        <v>15.75</v>
      </c>
      <c r="G124" t="s">
        <v>141</v>
      </c>
      <c r="H124" s="3">
        <v>4.68</v>
      </c>
      <c r="I124" s="3">
        <v>2.61</v>
      </c>
      <c r="K124" s="3">
        <v>7.28</v>
      </c>
      <c r="L124" s="3">
        <v>114.73</v>
      </c>
      <c r="N124" t="s">
        <v>133</v>
      </c>
      <c r="Q124" t="s">
        <v>540</v>
      </c>
    </row>
    <row r="125" spans="1:17" x14ac:dyDescent="0.2">
      <c r="A125" t="s">
        <v>818</v>
      </c>
      <c r="B125" t="s">
        <v>133</v>
      </c>
      <c r="C125" t="s">
        <v>556</v>
      </c>
      <c r="D125" t="s">
        <v>557</v>
      </c>
      <c r="E125" t="s">
        <v>21</v>
      </c>
      <c r="F125" s="2">
        <v>15.75</v>
      </c>
      <c r="G125" t="s">
        <v>141</v>
      </c>
      <c r="H125" s="3">
        <v>23.39</v>
      </c>
      <c r="I125" s="3">
        <v>54.45</v>
      </c>
      <c r="K125" s="3">
        <v>77.84</v>
      </c>
      <c r="L125" s="3">
        <v>1225.96</v>
      </c>
      <c r="N125" t="s">
        <v>133</v>
      </c>
    </row>
    <row r="126" spans="1:17" x14ac:dyDescent="0.2">
      <c r="A126" t="s">
        <v>819</v>
      </c>
      <c r="B126" t="s">
        <v>133</v>
      </c>
      <c r="C126" t="s">
        <v>559</v>
      </c>
      <c r="D126" t="s">
        <v>560</v>
      </c>
      <c r="E126" t="s">
        <v>21</v>
      </c>
      <c r="F126" s="2">
        <v>16</v>
      </c>
      <c r="G126" t="s">
        <v>181</v>
      </c>
      <c r="H126" s="3">
        <v>7.09</v>
      </c>
      <c r="I126" s="3">
        <v>6.27</v>
      </c>
      <c r="K126" s="3">
        <v>13.36</v>
      </c>
      <c r="L126" s="3">
        <v>213.72</v>
      </c>
      <c r="N126" t="s">
        <v>133</v>
      </c>
    </row>
    <row r="127" spans="1:17" x14ac:dyDescent="0.2">
      <c r="A127" t="s">
        <v>820</v>
      </c>
      <c r="B127" t="s">
        <v>133</v>
      </c>
      <c r="C127" t="s">
        <v>637</v>
      </c>
      <c r="D127" t="s">
        <v>638</v>
      </c>
      <c r="E127" t="s">
        <v>23</v>
      </c>
      <c r="F127" s="2">
        <v>15.75</v>
      </c>
      <c r="G127" t="s">
        <v>141</v>
      </c>
      <c r="H127" s="3">
        <v>19.98</v>
      </c>
      <c r="I127" s="3">
        <v>1.51</v>
      </c>
      <c r="K127" s="3">
        <v>21.49</v>
      </c>
      <c r="L127" s="3">
        <v>338.42</v>
      </c>
      <c r="N127" t="s">
        <v>133</v>
      </c>
    </row>
    <row r="128" spans="1:17" x14ac:dyDescent="0.2">
      <c r="A128" t="s">
        <v>821</v>
      </c>
      <c r="B128" t="s">
        <v>133</v>
      </c>
      <c r="C128" t="s">
        <v>647</v>
      </c>
      <c r="D128" t="s">
        <v>638</v>
      </c>
      <c r="E128" t="s">
        <v>23</v>
      </c>
      <c r="F128" s="2">
        <v>38.400001525878906</v>
      </c>
      <c r="G128" t="s">
        <v>141</v>
      </c>
      <c r="H128" s="3">
        <v>19.04</v>
      </c>
      <c r="I128" s="3">
        <v>1.51</v>
      </c>
      <c r="K128" s="3">
        <v>20.55</v>
      </c>
      <c r="L128" s="3">
        <v>789.14</v>
      </c>
      <c r="N128" t="s">
        <v>133</v>
      </c>
    </row>
    <row r="129" spans="1:14" x14ac:dyDescent="0.2">
      <c r="A129" t="s">
        <v>822</v>
      </c>
      <c r="B129" t="s">
        <v>133</v>
      </c>
      <c r="C129" t="s">
        <v>653</v>
      </c>
      <c r="D129" t="s">
        <v>634</v>
      </c>
      <c r="E129" t="s">
        <v>23</v>
      </c>
      <c r="F129" s="2">
        <v>16</v>
      </c>
      <c r="G129" t="s">
        <v>181</v>
      </c>
      <c r="H129" s="3">
        <v>15.92</v>
      </c>
      <c r="I129" s="3">
        <v>1.1000000000000001</v>
      </c>
      <c r="K129" s="3">
        <v>17.02</v>
      </c>
      <c r="L129" s="3">
        <v>272.33999999999997</v>
      </c>
      <c r="N129" t="s">
        <v>133</v>
      </c>
    </row>
    <row r="130" spans="1:14" x14ac:dyDescent="0.2">
      <c r="A130" t="s">
        <v>823</v>
      </c>
      <c r="B130" t="s">
        <v>133</v>
      </c>
      <c r="C130" t="s">
        <v>659</v>
      </c>
      <c r="D130" t="s">
        <v>634</v>
      </c>
      <c r="E130" t="s">
        <v>23</v>
      </c>
      <c r="F130" s="2">
        <v>1</v>
      </c>
      <c r="G130" t="s">
        <v>136</v>
      </c>
      <c r="H130" s="3">
        <v>152.97</v>
      </c>
      <c r="I130" s="3">
        <v>13.2</v>
      </c>
      <c r="K130" s="3">
        <v>166.17</v>
      </c>
      <c r="L130" s="3">
        <v>166.17</v>
      </c>
      <c r="N130" t="s">
        <v>133</v>
      </c>
    </row>
    <row r="131" spans="1:14" x14ac:dyDescent="0.2">
      <c r="A131" t="s">
        <v>824</v>
      </c>
      <c r="B131" t="s">
        <v>133</v>
      </c>
      <c r="C131" t="s">
        <v>667</v>
      </c>
      <c r="D131" t="s">
        <v>634</v>
      </c>
      <c r="E131" t="s">
        <v>23</v>
      </c>
      <c r="F131" s="2">
        <v>1</v>
      </c>
      <c r="G131" t="s">
        <v>136</v>
      </c>
      <c r="H131" s="3">
        <v>46.2</v>
      </c>
      <c r="I131" s="3">
        <v>5.5</v>
      </c>
      <c r="K131" s="3">
        <v>51.7</v>
      </c>
      <c r="L131" s="3">
        <v>51.7</v>
      </c>
      <c r="N131" t="s">
        <v>133</v>
      </c>
    </row>
    <row r="133" spans="1:14" s="4" customFormat="1" ht="16" x14ac:dyDescent="0.2">
      <c r="A133" s="4" t="s">
        <v>174</v>
      </c>
      <c r="B133" s="4" t="s">
        <v>29</v>
      </c>
      <c r="M133" s="6">
        <v>7839.34</v>
      </c>
    </row>
    <row r="135" spans="1:14" x14ac:dyDescent="0.2">
      <c r="A135" t="s">
        <v>825</v>
      </c>
      <c r="B135" t="s">
        <v>133</v>
      </c>
      <c r="C135" t="s">
        <v>192</v>
      </c>
      <c r="D135" t="s">
        <v>193</v>
      </c>
      <c r="E135" t="s">
        <v>7</v>
      </c>
      <c r="F135" s="2">
        <v>2</v>
      </c>
      <c r="G135" t="s">
        <v>181</v>
      </c>
      <c r="H135" s="3">
        <v>40.590000000000003</v>
      </c>
      <c r="I135" s="3">
        <v>48.52</v>
      </c>
      <c r="K135" s="3">
        <v>89.11</v>
      </c>
      <c r="L135" s="3">
        <v>178.21</v>
      </c>
      <c r="N135" t="s">
        <v>133</v>
      </c>
    </row>
    <row r="136" spans="1:14" x14ac:dyDescent="0.2">
      <c r="A136" t="s">
        <v>826</v>
      </c>
      <c r="B136" t="s">
        <v>133</v>
      </c>
      <c r="C136" t="s">
        <v>272</v>
      </c>
      <c r="D136" t="s">
        <v>273</v>
      </c>
      <c r="E136" t="s">
        <v>12</v>
      </c>
      <c r="F136" s="2">
        <v>1</v>
      </c>
      <c r="G136" t="s">
        <v>136</v>
      </c>
      <c r="H136" s="3">
        <v>265.77999999999997</v>
      </c>
      <c r="I136" s="3">
        <v>957</v>
      </c>
      <c r="K136" s="3">
        <v>1222.78</v>
      </c>
      <c r="L136" s="3">
        <v>1222.78</v>
      </c>
      <c r="N136" t="s">
        <v>133</v>
      </c>
    </row>
    <row r="137" spans="1:14" x14ac:dyDescent="0.2">
      <c r="A137" t="s">
        <v>827</v>
      </c>
      <c r="B137" t="s">
        <v>133</v>
      </c>
      <c r="C137" t="s">
        <v>287</v>
      </c>
      <c r="D137" t="s">
        <v>288</v>
      </c>
      <c r="E137" t="s">
        <v>12</v>
      </c>
      <c r="F137" s="2">
        <v>1</v>
      </c>
      <c r="G137" t="s">
        <v>181</v>
      </c>
      <c r="H137" s="3">
        <v>28.35</v>
      </c>
      <c r="I137" s="3">
        <v>14.52</v>
      </c>
      <c r="K137" s="3">
        <v>42.87</v>
      </c>
      <c r="L137" s="3">
        <v>42.87</v>
      </c>
      <c r="N137" t="s">
        <v>133</v>
      </c>
    </row>
    <row r="138" spans="1:14" x14ac:dyDescent="0.2">
      <c r="A138" t="s">
        <v>828</v>
      </c>
      <c r="B138" t="s">
        <v>133</v>
      </c>
      <c r="C138" t="s">
        <v>296</v>
      </c>
      <c r="D138" t="s">
        <v>297</v>
      </c>
      <c r="E138" t="s">
        <v>12</v>
      </c>
      <c r="F138" s="2">
        <v>6</v>
      </c>
      <c r="G138" t="s">
        <v>181</v>
      </c>
      <c r="H138" s="3">
        <v>15.3</v>
      </c>
      <c r="I138" s="3">
        <v>7.43</v>
      </c>
      <c r="K138" s="3">
        <v>22.72</v>
      </c>
      <c r="L138" s="3">
        <v>136.33000000000001</v>
      </c>
      <c r="N138" t="s">
        <v>133</v>
      </c>
    </row>
    <row r="139" spans="1:14" x14ac:dyDescent="0.2">
      <c r="A139" t="s">
        <v>829</v>
      </c>
      <c r="B139" t="s">
        <v>133</v>
      </c>
      <c r="C139" t="s">
        <v>299</v>
      </c>
      <c r="D139" t="s">
        <v>300</v>
      </c>
      <c r="E139" t="s">
        <v>12</v>
      </c>
      <c r="F139" s="2">
        <v>1</v>
      </c>
      <c r="G139" t="s">
        <v>181</v>
      </c>
      <c r="H139" s="3">
        <v>6.24</v>
      </c>
      <c r="I139" s="3">
        <v>6.92</v>
      </c>
      <c r="K139" s="3">
        <v>13.16</v>
      </c>
      <c r="L139" s="3">
        <v>13.16</v>
      </c>
      <c r="N139" t="s">
        <v>133</v>
      </c>
    </row>
    <row r="140" spans="1:14" x14ac:dyDescent="0.2">
      <c r="A140" t="s">
        <v>830</v>
      </c>
      <c r="B140" t="s">
        <v>133</v>
      </c>
      <c r="C140" t="s">
        <v>302</v>
      </c>
      <c r="D140" t="s">
        <v>303</v>
      </c>
      <c r="E140" t="s">
        <v>12</v>
      </c>
      <c r="F140" s="2">
        <v>1</v>
      </c>
      <c r="G140" t="s">
        <v>136</v>
      </c>
      <c r="H140" s="3">
        <v>3.12</v>
      </c>
      <c r="I140" s="3">
        <v>0.77</v>
      </c>
      <c r="K140" s="3">
        <v>3.89</v>
      </c>
      <c r="L140" s="3">
        <v>3.89</v>
      </c>
      <c r="N140" t="s">
        <v>133</v>
      </c>
    </row>
    <row r="141" spans="1:14" x14ac:dyDescent="0.2">
      <c r="A141" t="s">
        <v>831</v>
      </c>
      <c r="B141" t="s">
        <v>133</v>
      </c>
      <c r="C141" t="s">
        <v>326</v>
      </c>
      <c r="D141" t="s">
        <v>327</v>
      </c>
      <c r="E141" t="s">
        <v>13</v>
      </c>
      <c r="F141" s="2">
        <v>1</v>
      </c>
      <c r="G141" t="s">
        <v>136</v>
      </c>
      <c r="H141" s="3">
        <v>158.76</v>
      </c>
      <c r="I141" s="3">
        <v>302.5</v>
      </c>
      <c r="K141" s="3">
        <v>461.26</v>
      </c>
      <c r="L141" s="3">
        <v>461.26</v>
      </c>
      <c r="N141" t="s">
        <v>133</v>
      </c>
    </row>
    <row r="142" spans="1:14" x14ac:dyDescent="0.2">
      <c r="A142" t="s">
        <v>832</v>
      </c>
      <c r="B142" t="s">
        <v>133</v>
      </c>
      <c r="C142" t="s">
        <v>369</v>
      </c>
      <c r="D142" t="s">
        <v>370</v>
      </c>
      <c r="E142" t="s">
        <v>15</v>
      </c>
      <c r="F142" s="2">
        <v>1</v>
      </c>
      <c r="G142" t="s">
        <v>136</v>
      </c>
      <c r="H142" s="3">
        <v>212.63</v>
      </c>
      <c r="I142" s="3">
        <v>254.1</v>
      </c>
      <c r="K142" s="3">
        <v>466.73</v>
      </c>
      <c r="L142" s="3">
        <v>466.73</v>
      </c>
      <c r="N142" t="s">
        <v>133</v>
      </c>
    </row>
    <row r="143" spans="1:14" x14ac:dyDescent="0.2">
      <c r="A143" t="s">
        <v>833</v>
      </c>
      <c r="B143" t="s">
        <v>133</v>
      </c>
      <c r="C143" t="s">
        <v>449</v>
      </c>
      <c r="D143" t="s">
        <v>450</v>
      </c>
      <c r="E143" t="s">
        <v>18</v>
      </c>
      <c r="F143" s="2">
        <v>4</v>
      </c>
      <c r="G143" t="s">
        <v>446</v>
      </c>
      <c r="H143" s="3">
        <v>85.05</v>
      </c>
      <c r="I143" s="3">
        <v>30.25</v>
      </c>
      <c r="K143" s="3">
        <v>115.3</v>
      </c>
      <c r="L143" s="3">
        <v>461.2</v>
      </c>
      <c r="N143" t="s">
        <v>133</v>
      </c>
    </row>
    <row r="144" spans="1:14" x14ac:dyDescent="0.2">
      <c r="A144" t="s">
        <v>834</v>
      </c>
      <c r="B144" t="s">
        <v>133</v>
      </c>
      <c r="C144" t="s">
        <v>464</v>
      </c>
      <c r="D144" t="s">
        <v>465</v>
      </c>
      <c r="E144" t="s">
        <v>18</v>
      </c>
      <c r="F144" s="2">
        <v>1</v>
      </c>
      <c r="G144" t="s">
        <v>446</v>
      </c>
      <c r="H144" s="3">
        <v>85.05</v>
      </c>
      <c r="I144" s="3">
        <v>12.1</v>
      </c>
      <c r="K144" s="3">
        <v>97.15</v>
      </c>
      <c r="L144" s="3">
        <v>97.15</v>
      </c>
      <c r="N144" t="s">
        <v>133</v>
      </c>
    </row>
    <row r="145" spans="1:17" x14ac:dyDescent="0.2">
      <c r="A145" t="s">
        <v>835</v>
      </c>
      <c r="B145" t="s">
        <v>133</v>
      </c>
      <c r="C145" t="s">
        <v>473</v>
      </c>
      <c r="D145" t="s">
        <v>457</v>
      </c>
      <c r="E145" t="s">
        <v>18</v>
      </c>
      <c r="F145" s="2">
        <v>6</v>
      </c>
      <c r="G145" t="s">
        <v>446</v>
      </c>
      <c r="H145" s="3">
        <v>85.05</v>
      </c>
      <c r="I145" s="3">
        <v>18.149999999999999</v>
      </c>
      <c r="K145" s="3">
        <v>103.2</v>
      </c>
      <c r="L145" s="3">
        <v>619.20000000000005</v>
      </c>
      <c r="N145" t="s">
        <v>133</v>
      </c>
    </row>
    <row r="146" spans="1:17" x14ac:dyDescent="0.2">
      <c r="A146" t="s">
        <v>836</v>
      </c>
      <c r="B146" t="s">
        <v>133</v>
      </c>
      <c r="C146" t="s">
        <v>495</v>
      </c>
      <c r="D146" t="s">
        <v>496</v>
      </c>
      <c r="E146" t="s">
        <v>19</v>
      </c>
      <c r="F146" s="2">
        <v>15.75</v>
      </c>
      <c r="G146" t="s">
        <v>141</v>
      </c>
      <c r="H146" s="3">
        <v>15.61</v>
      </c>
      <c r="I146" s="3">
        <v>2.2000000000000002</v>
      </c>
      <c r="K146" s="3">
        <v>17.809999999999999</v>
      </c>
      <c r="L146" s="3">
        <v>280.5</v>
      </c>
      <c r="N146" t="s">
        <v>133</v>
      </c>
    </row>
    <row r="147" spans="1:17" x14ac:dyDescent="0.2">
      <c r="A147" t="s">
        <v>837</v>
      </c>
      <c r="B147" t="s">
        <v>133</v>
      </c>
      <c r="C147" t="s">
        <v>508</v>
      </c>
      <c r="D147" t="s">
        <v>496</v>
      </c>
      <c r="E147" t="s">
        <v>20</v>
      </c>
      <c r="F147" s="2">
        <v>38.400001525878906</v>
      </c>
      <c r="G147" t="s">
        <v>141</v>
      </c>
      <c r="H147" s="3">
        <v>15.61</v>
      </c>
      <c r="I147" s="3">
        <v>2.2000000000000002</v>
      </c>
      <c r="K147" s="3">
        <v>17.809999999999999</v>
      </c>
      <c r="L147" s="3">
        <v>683.88</v>
      </c>
      <c r="N147" t="s">
        <v>133</v>
      </c>
    </row>
    <row r="148" spans="1:17" x14ac:dyDescent="0.2">
      <c r="A148" t="s">
        <v>838</v>
      </c>
      <c r="B148" t="s">
        <v>133</v>
      </c>
      <c r="C148" t="s">
        <v>538</v>
      </c>
      <c r="D148" t="s">
        <v>539</v>
      </c>
      <c r="E148" t="s">
        <v>21</v>
      </c>
      <c r="F148" s="2">
        <v>15.75</v>
      </c>
      <c r="G148" t="s">
        <v>141</v>
      </c>
      <c r="H148" s="3">
        <v>4.68</v>
      </c>
      <c r="I148" s="3">
        <v>2.61</v>
      </c>
      <c r="K148" s="3">
        <v>7.28</v>
      </c>
      <c r="L148" s="3">
        <v>114.73</v>
      </c>
      <c r="N148" t="s">
        <v>133</v>
      </c>
      <c r="Q148" t="s">
        <v>540</v>
      </c>
    </row>
    <row r="149" spans="1:17" x14ac:dyDescent="0.2">
      <c r="A149" t="s">
        <v>839</v>
      </c>
      <c r="B149" t="s">
        <v>133</v>
      </c>
      <c r="C149" t="s">
        <v>556</v>
      </c>
      <c r="D149" t="s">
        <v>557</v>
      </c>
      <c r="E149" t="s">
        <v>21</v>
      </c>
      <c r="F149" s="2">
        <v>15.75</v>
      </c>
      <c r="G149" t="s">
        <v>141</v>
      </c>
      <c r="H149" s="3">
        <v>23.39</v>
      </c>
      <c r="I149" s="3">
        <v>54.45</v>
      </c>
      <c r="K149" s="3">
        <v>77.84</v>
      </c>
      <c r="L149" s="3">
        <v>1225.96</v>
      </c>
      <c r="N149" t="s">
        <v>133</v>
      </c>
    </row>
    <row r="150" spans="1:17" x14ac:dyDescent="0.2">
      <c r="A150" t="s">
        <v>840</v>
      </c>
      <c r="B150" t="s">
        <v>133</v>
      </c>
      <c r="C150" t="s">
        <v>559</v>
      </c>
      <c r="D150" t="s">
        <v>560</v>
      </c>
      <c r="E150" t="s">
        <v>21</v>
      </c>
      <c r="F150" s="2">
        <v>16</v>
      </c>
      <c r="G150" t="s">
        <v>181</v>
      </c>
      <c r="H150" s="3">
        <v>7.09</v>
      </c>
      <c r="I150" s="3">
        <v>6.27</v>
      </c>
      <c r="K150" s="3">
        <v>13.36</v>
      </c>
      <c r="L150" s="3">
        <v>213.72</v>
      </c>
      <c r="N150" t="s">
        <v>133</v>
      </c>
    </row>
    <row r="151" spans="1:17" x14ac:dyDescent="0.2">
      <c r="A151" t="s">
        <v>841</v>
      </c>
      <c r="B151" t="s">
        <v>133</v>
      </c>
      <c r="C151" t="s">
        <v>637</v>
      </c>
      <c r="D151" t="s">
        <v>638</v>
      </c>
      <c r="E151" t="s">
        <v>23</v>
      </c>
      <c r="F151" s="2">
        <v>15.75</v>
      </c>
      <c r="G151" t="s">
        <v>141</v>
      </c>
      <c r="H151" s="3">
        <v>19.98</v>
      </c>
      <c r="I151" s="3">
        <v>1.51</v>
      </c>
      <c r="K151" s="3">
        <v>21.49</v>
      </c>
      <c r="L151" s="3">
        <v>338.42</v>
      </c>
      <c r="N151" t="s">
        <v>133</v>
      </c>
    </row>
    <row r="152" spans="1:17" x14ac:dyDescent="0.2">
      <c r="A152" t="s">
        <v>842</v>
      </c>
      <c r="B152" t="s">
        <v>133</v>
      </c>
      <c r="C152" t="s">
        <v>647</v>
      </c>
      <c r="D152" t="s">
        <v>638</v>
      </c>
      <c r="E152" t="s">
        <v>23</v>
      </c>
      <c r="F152" s="2">
        <v>38.400001525878906</v>
      </c>
      <c r="G152" t="s">
        <v>141</v>
      </c>
      <c r="H152" s="3">
        <v>19.04</v>
      </c>
      <c r="I152" s="3">
        <v>1.51</v>
      </c>
      <c r="K152" s="3">
        <v>20.55</v>
      </c>
      <c r="L152" s="3">
        <v>789.14</v>
      </c>
      <c r="N152" t="s">
        <v>133</v>
      </c>
    </row>
    <row r="153" spans="1:17" x14ac:dyDescent="0.2">
      <c r="A153" t="s">
        <v>843</v>
      </c>
      <c r="B153" t="s">
        <v>133</v>
      </c>
      <c r="C153" t="s">
        <v>653</v>
      </c>
      <c r="D153" t="s">
        <v>634</v>
      </c>
      <c r="E153" t="s">
        <v>23</v>
      </c>
      <c r="F153" s="2">
        <v>16</v>
      </c>
      <c r="G153" t="s">
        <v>181</v>
      </c>
      <c r="H153" s="3">
        <v>15.92</v>
      </c>
      <c r="I153" s="3">
        <v>1.1000000000000001</v>
      </c>
      <c r="K153" s="3">
        <v>17.02</v>
      </c>
      <c r="L153" s="3">
        <v>272.33999999999997</v>
      </c>
      <c r="N153" t="s">
        <v>133</v>
      </c>
    </row>
    <row r="154" spans="1:17" x14ac:dyDescent="0.2">
      <c r="A154" t="s">
        <v>844</v>
      </c>
      <c r="B154" t="s">
        <v>133</v>
      </c>
      <c r="C154" t="s">
        <v>659</v>
      </c>
      <c r="D154" t="s">
        <v>634</v>
      </c>
      <c r="E154" t="s">
        <v>23</v>
      </c>
      <c r="F154" s="2">
        <v>1</v>
      </c>
      <c r="G154" t="s">
        <v>136</v>
      </c>
      <c r="H154" s="3">
        <v>152.97</v>
      </c>
      <c r="I154" s="3">
        <v>13.2</v>
      </c>
      <c r="K154" s="3">
        <v>166.17</v>
      </c>
      <c r="L154" s="3">
        <v>166.17</v>
      </c>
      <c r="N154" t="s">
        <v>133</v>
      </c>
    </row>
    <row r="155" spans="1:17" x14ac:dyDescent="0.2">
      <c r="A155" t="s">
        <v>845</v>
      </c>
      <c r="B155" t="s">
        <v>133</v>
      </c>
      <c r="C155" t="s">
        <v>667</v>
      </c>
      <c r="D155" t="s">
        <v>634</v>
      </c>
      <c r="E155" t="s">
        <v>23</v>
      </c>
      <c r="F155" s="2">
        <v>1</v>
      </c>
      <c r="G155" t="s">
        <v>136</v>
      </c>
      <c r="H155" s="3">
        <v>46.2</v>
      </c>
      <c r="I155" s="3">
        <v>5.5</v>
      </c>
      <c r="K155" s="3">
        <v>51.7</v>
      </c>
      <c r="L155" s="3">
        <v>51.7</v>
      </c>
      <c r="N155" t="s">
        <v>133</v>
      </c>
    </row>
    <row r="157" spans="1:17" s="4" customFormat="1" ht="16" x14ac:dyDescent="0.2">
      <c r="A157" s="4" t="s">
        <v>199</v>
      </c>
      <c r="B157" s="4" t="s">
        <v>30</v>
      </c>
      <c r="M157" s="6">
        <v>36774.43</v>
      </c>
    </row>
    <row r="159" spans="1:17" x14ac:dyDescent="0.2">
      <c r="A159" t="s">
        <v>846</v>
      </c>
      <c r="B159" t="s">
        <v>133</v>
      </c>
      <c r="C159" t="s">
        <v>134</v>
      </c>
      <c r="D159" t="s">
        <v>135</v>
      </c>
      <c r="E159" t="s">
        <v>4</v>
      </c>
      <c r="F159" s="2">
        <v>4</v>
      </c>
      <c r="G159" t="s">
        <v>136</v>
      </c>
      <c r="H159" s="3">
        <v>0</v>
      </c>
      <c r="I159" s="3">
        <v>330</v>
      </c>
      <c r="K159" s="3">
        <v>330</v>
      </c>
      <c r="L159" s="3">
        <v>1320</v>
      </c>
      <c r="N159" t="s">
        <v>133</v>
      </c>
    </row>
    <row r="160" spans="1:17" x14ac:dyDescent="0.2">
      <c r="A160" t="s">
        <v>847</v>
      </c>
      <c r="B160" t="s">
        <v>133</v>
      </c>
      <c r="C160" t="s">
        <v>139</v>
      </c>
      <c r="D160" t="s">
        <v>140</v>
      </c>
      <c r="E160" t="s">
        <v>4</v>
      </c>
      <c r="F160" s="2">
        <v>30</v>
      </c>
      <c r="G160" t="s">
        <v>141</v>
      </c>
      <c r="H160" s="3">
        <v>0</v>
      </c>
      <c r="I160" s="3">
        <v>37.4</v>
      </c>
      <c r="K160" s="3">
        <v>37.4</v>
      </c>
      <c r="L160" s="3">
        <v>1122</v>
      </c>
      <c r="N160" t="s">
        <v>133</v>
      </c>
    </row>
    <row r="161" spans="1:17" x14ac:dyDescent="0.2">
      <c r="A161" t="s">
        <v>848</v>
      </c>
      <c r="B161" t="s">
        <v>133</v>
      </c>
      <c r="C161" t="s">
        <v>143</v>
      </c>
      <c r="D161" t="s">
        <v>144</v>
      </c>
      <c r="E161" t="s">
        <v>4</v>
      </c>
      <c r="F161" s="2">
        <v>118.80000305175781</v>
      </c>
      <c r="G161" t="s">
        <v>141</v>
      </c>
      <c r="H161" s="3">
        <v>0</v>
      </c>
      <c r="I161" s="3">
        <v>18.7</v>
      </c>
      <c r="K161" s="3">
        <v>18.7</v>
      </c>
      <c r="L161" s="3">
        <v>2221.56</v>
      </c>
      <c r="N161" t="s">
        <v>133</v>
      </c>
      <c r="P161" t="s">
        <v>145</v>
      </c>
    </row>
    <row r="162" spans="1:17" x14ac:dyDescent="0.2">
      <c r="A162" t="s">
        <v>849</v>
      </c>
      <c r="B162" t="s">
        <v>133</v>
      </c>
      <c r="C162" t="s">
        <v>153</v>
      </c>
      <c r="D162" t="s">
        <v>154</v>
      </c>
      <c r="E162" t="s">
        <v>4</v>
      </c>
      <c r="F162" s="2">
        <v>1</v>
      </c>
      <c r="G162" t="s">
        <v>155</v>
      </c>
      <c r="H162" s="3">
        <v>0</v>
      </c>
      <c r="I162" s="3">
        <v>0</v>
      </c>
      <c r="K162" s="3">
        <v>0</v>
      </c>
      <c r="L162" s="3">
        <v>0</v>
      </c>
      <c r="N162" t="s">
        <v>133</v>
      </c>
    </row>
    <row r="163" spans="1:17" x14ac:dyDescent="0.2">
      <c r="A163" t="s">
        <v>850</v>
      </c>
      <c r="B163" t="s">
        <v>133</v>
      </c>
      <c r="C163" t="s">
        <v>157</v>
      </c>
      <c r="E163" t="s">
        <v>4</v>
      </c>
      <c r="F163" s="2">
        <v>1</v>
      </c>
      <c r="G163" t="s">
        <v>155</v>
      </c>
      <c r="H163" s="3">
        <v>815.4</v>
      </c>
      <c r="I163" s="3">
        <v>0</v>
      </c>
      <c r="K163" s="3">
        <v>815.4</v>
      </c>
      <c r="L163" s="3">
        <v>815.4</v>
      </c>
      <c r="N163" t="s">
        <v>133</v>
      </c>
    </row>
    <row r="164" spans="1:17" x14ac:dyDescent="0.2">
      <c r="A164" t="s">
        <v>851</v>
      </c>
      <c r="B164" t="s">
        <v>133</v>
      </c>
      <c r="C164" t="s">
        <v>161</v>
      </c>
      <c r="E164" t="s">
        <v>5</v>
      </c>
      <c r="F164" s="2">
        <v>6</v>
      </c>
      <c r="G164" t="s">
        <v>141</v>
      </c>
      <c r="H164" s="3">
        <v>62.44</v>
      </c>
      <c r="I164" s="3">
        <v>0</v>
      </c>
      <c r="K164" s="3">
        <v>62.44</v>
      </c>
      <c r="L164" s="3">
        <v>374.63</v>
      </c>
      <c r="N164" t="s">
        <v>133</v>
      </c>
    </row>
    <row r="165" spans="1:17" x14ac:dyDescent="0.2">
      <c r="A165" t="s">
        <v>852</v>
      </c>
      <c r="B165" t="s">
        <v>133</v>
      </c>
      <c r="C165" t="s">
        <v>165</v>
      </c>
      <c r="D165" t="s">
        <v>166</v>
      </c>
      <c r="E165" t="s">
        <v>6</v>
      </c>
      <c r="F165" s="2">
        <v>30</v>
      </c>
      <c r="G165" t="s">
        <v>141</v>
      </c>
      <c r="H165" s="3">
        <v>14.05</v>
      </c>
      <c r="I165" s="3">
        <v>5.35</v>
      </c>
      <c r="K165" s="3">
        <v>19.39</v>
      </c>
      <c r="L165" s="3">
        <v>581.83000000000004</v>
      </c>
      <c r="N165" t="s">
        <v>133</v>
      </c>
    </row>
    <row r="166" spans="1:17" x14ac:dyDescent="0.2">
      <c r="A166" t="s">
        <v>853</v>
      </c>
      <c r="B166" t="s">
        <v>133</v>
      </c>
      <c r="C166" t="s">
        <v>168</v>
      </c>
      <c r="D166" t="s">
        <v>169</v>
      </c>
      <c r="E166" t="s">
        <v>6</v>
      </c>
      <c r="F166" s="2">
        <v>30</v>
      </c>
      <c r="G166" t="s">
        <v>141</v>
      </c>
      <c r="H166" s="3">
        <v>38.979999999999997</v>
      </c>
      <c r="I166" s="3">
        <v>19.8</v>
      </c>
      <c r="K166" s="3">
        <v>58.78</v>
      </c>
      <c r="L166" s="3">
        <v>1763.44</v>
      </c>
      <c r="N166" t="s">
        <v>133</v>
      </c>
    </row>
    <row r="167" spans="1:17" x14ac:dyDescent="0.2">
      <c r="A167" t="s">
        <v>854</v>
      </c>
      <c r="B167" t="s">
        <v>133</v>
      </c>
      <c r="C167" t="s">
        <v>172</v>
      </c>
      <c r="D167" t="s">
        <v>173</v>
      </c>
      <c r="E167" t="s">
        <v>6</v>
      </c>
      <c r="F167" s="2">
        <v>30</v>
      </c>
      <c r="G167" t="s">
        <v>141</v>
      </c>
      <c r="H167" s="3">
        <v>14.88</v>
      </c>
      <c r="I167" s="3">
        <v>12.54</v>
      </c>
      <c r="K167" s="3">
        <v>27.42</v>
      </c>
      <c r="L167" s="3">
        <v>822.71</v>
      </c>
      <c r="N167" t="s">
        <v>133</v>
      </c>
    </row>
    <row r="168" spans="1:17" x14ac:dyDescent="0.2">
      <c r="A168" t="s">
        <v>855</v>
      </c>
      <c r="B168" t="s">
        <v>133</v>
      </c>
      <c r="C168" t="s">
        <v>177</v>
      </c>
      <c r="D168" t="s">
        <v>177</v>
      </c>
      <c r="E168" t="s">
        <v>7</v>
      </c>
      <c r="F168" s="2">
        <v>2</v>
      </c>
      <c r="G168" t="s">
        <v>136</v>
      </c>
      <c r="H168" s="3">
        <v>0</v>
      </c>
      <c r="I168" s="3">
        <v>55</v>
      </c>
      <c r="K168" s="3">
        <v>55</v>
      </c>
      <c r="L168" s="3">
        <v>110</v>
      </c>
      <c r="N168" t="s">
        <v>133</v>
      </c>
    </row>
    <row r="169" spans="1:17" x14ac:dyDescent="0.2">
      <c r="A169" t="s">
        <v>856</v>
      </c>
      <c r="B169" t="s">
        <v>133</v>
      </c>
      <c r="C169" t="s">
        <v>179</v>
      </c>
      <c r="D169" t="s">
        <v>180</v>
      </c>
      <c r="E169" t="s">
        <v>7</v>
      </c>
      <c r="F169" s="2">
        <v>6</v>
      </c>
      <c r="G169" t="s">
        <v>181</v>
      </c>
      <c r="H169" s="3">
        <v>31.22</v>
      </c>
      <c r="I169" s="3">
        <v>5.36</v>
      </c>
      <c r="K169" s="3">
        <v>36.57</v>
      </c>
      <c r="L169" s="3">
        <v>219.45</v>
      </c>
      <c r="N169" t="s">
        <v>133</v>
      </c>
      <c r="Q169" t="s">
        <v>182</v>
      </c>
    </row>
    <row r="170" spans="1:17" x14ac:dyDescent="0.2">
      <c r="A170" t="s">
        <v>857</v>
      </c>
      <c r="B170" t="s">
        <v>133</v>
      </c>
      <c r="C170" t="s">
        <v>184</v>
      </c>
      <c r="D170" t="s">
        <v>185</v>
      </c>
      <c r="E170" t="s">
        <v>7</v>
      </c>
      <c r="F170" s="2">
        <v>6</v>
      </c>
      <c r="G170" t="s">
        <v>181</v>
      </c>
      <c r="H170" s="3">
        <v>143.76</v>
      </c>
      <c r="I170" s="3">
        <v>177.1</v>
      </c>
      <c r="K170" s="3">
        <v>320.86</v>
      </c>
      <c r="L170" s="3">
        <v>1925.17</v>
      </c>
      <c r="N170" t="s">
        <v>133</v>
      </c>
    </row>
    <row r="171" spans="1:17" x14ac:dyDescent="0.2">
      <c r="A171" t="s">
        <v>858</v>
      </c>
      <c r="B171" t="s">
        <v>133</v>
      </c>
      <c r="C171" t="s">
        <v>188</v>
      </c>
      <c r="D171" t="s">
        <v>189</v>
      </c>
      <c r="E171" t="s">
        <v>7</v>
      </c>
      <c r="F171" s="2">
        <v>2</v>
      </c>
      <c r="G171" t="s">
        <v>136</v>
      </c>
      <c r="H171" s="3">
        <v>41.84</v>
      </c>
      <c r="I171" s="3">
        <v>22</v>
      </c>
      <c r="K171" s="3">
        <v>63.84</v>
      </c>
      <c r="L171" s="3">
        <v>127.67</v>
      </c>
      <c r="N171" t="s">
        <v>133</v>
      </c>
    </row>
    <row r="172" spans="1:17" x14ac:dyDescent="0.2">
      <c r="A172" t="s">
        <v>859</v>
      </c>
      <c r="B172" t="s">
        <v>133</v>
      </c>
      <c r="C172" t="s">
        <v>202</v>
      </c>
      <c r="D172" t="s">
        <v>203</v>
      </c>
      <c r="E172" t="s">
        <v>8</v>
      </c>
      <c r="F172" s="2">
        <v>5.4000000953674316</v>
      </c>
      <c r="G172" t="s">
        <v>181</v>
      </c>
      <c r="H172" s="3">
        <v>15.61</v>
      </c>
      <c r="I172" s="3">
        <v>9.74</v>
      </c>
      <c r="K172" s="3">
        <v>25.34</v>
      </c>
      <c r="L172" s="3">
        <v>136.86000000000001</v>
      </c>
      <c r="N172" t="s">
        <v>133</v>
      </c>
      <c r="Q172" t="s">
        <v>204</v>
      </c>
    </row>
    <row r="173" spans="1:17" x14ac:dyDescent="0.2">
      <c r="A173" t="s">
        <v>860</v>
      </c>
      <c r="B173" t="s">
        <v>133</v>
      </c>
      <c r="C173" t="s">
        <v>206</v>
      </c>
      <c r="D173" t="s">
        <v>207</v>
      </c>
      <c r="E173" t="s">
        <v>8</v>
      </c>
      <c r="F173" s="2">
        <v>44.550003051757812</v>
      </c>
      <c r="G173" t="s">
        <v>141</v>
      </c>
      <c r="H173" s="3">
        <v>22.79</v>
      </c>
      <c r="I173" s="3">
        <v>24.88</v>
      </c>
      <c r="K173" s="3">
        <v>47.67</v>
      </c>
      <c r="L173" s="3">
        <v>2123.77</v>
      </c>
      <c r="N173" t="s">
        <v>133</v>
      </c>
      <c r="Q173" t="s">
        <v>208</v>
      </c>
    </row>
    <row r="174" spans="1:17" x14ac:dyDescent="0.2">
      <c r="A174" t="s">
        <v>861</v>
      </c>
      <c r="B174" t="s">
        <v>133</v>
      </c>
      <c r="C174" t="s">
        <v>210</v>
      </c>
      <c r="D174" t="s">
        <v>211</v>
      </c>
      <c r="E174" t="s">
        <v>8</v>
      </c>
      <c r="F174" s="2">
        <v>44.550003051757812</v>
      </c>
      <c r="G174" t="s">
        <v>141</v>
      </c>
      <c r="H174" s="3">
        <v>5.31</v>
      </c>
      <c r="I174" s="3">
        <v>0.84</v>
      </c>
      <c r="K174" s="3">
        <v>6.14</v>
      </c>
      <c r="L174" s="3">
        <v>273.68</v>
      </c>
      <c r="N174" t="s">
        <v>133</v>
      </c>
    </row>
    <row r="175" spans="1:17" x14ac:dyDescent="0.2">
      <c r="A175" t="s">
        <v>862</v>
      </c>
      <c r="B175" t="s">
        <v>133</v>
      </c>
      <c r="C175" t="s">
        <v>213</v>
      </c>
      <c r="D175" t="s">
        <v>214</v>
      </c>
      <c r="E175" t="s">
        <v>8</v>
      </c>
      <c r="F175" s="2">
        <v>44.550003051757812</v>
      </c>
      <c r="G175" t="s">
        <v>141</v>
      </c>
      <c r="H175" s="3">
        <v>74.930000000000007</v>
      </c>
      <c r="I175" s="3">
        <v>76.78</v>
      </c>
      <c r="K175" s="3">
        <v>151.71</v>
      </c>
      <c r="L175" s="3">
        <v>6758.46</v>
      </c>
      <c r="N175" t="s">
        <v>133</v>
      </c>
      <c r="Q175" t="s">
        <v>215</v>
      </c>
    </row>
    <row r="176" spans="1:17" x14ac:dyDescent="0.2">
      <c r="A176" t="s">
        <v>863</v>
      </c>
      <c r="B176" t="s">
        <v>133</v>
      </c>
      <c r="C176" t="s">
        <v>218</v>
      </c>
      <c r="D176" t="s">
        <v>219</v>
      </c>
      <c r="E176" t="s">
        <v>8</v>
      </c>
      <c r="F176" s="2">
        <v>44.550003051757812</v>
      </c>
      <c r="G176" t="s">
        <v>141</v>
      </c>
      <c r="H176" s="3">
        <v>7.8</v>
      </c>
      <c r="I176" s="3">
        <v>3.67</v>
      </c>
      <c r="K176" s="3">
        <v>11.48</v>
      </c>
      <c r="L176" s="3">
        <v>511.38</v>
      </c>
      <c r="N176" t="s">
        <v>133</v>
      </c>
    </row>
    <row r="177" spans="1:17" x14ac:dyDescent="0.2">
      <c r="A177" t="s">
        <v>864</v>
      </c>
      <c r="B177" t="s">
        <v>133</v>
      </c>
      <c r="C177" t="s">
        <v>221</v>
      </c>
      <c r="D177" t="s">
        <v>222</v>
      </c>
      <c r="E177" t="s">
        <v>8</v>
      </c>
      <c r="F177" s="2">
        <v>44.550003051757812</v>
      </c>
      <c r="G177" t="s">
        <v>141</v>
      </c>
      <c r="H177" s="3">
        <v>14.05</v>
      </c>
      <c r="I177" s="3">
        <v>21.77</v>
      </c>
      <c r="K177" s="3">
        <v>35.82</v>
      </c>
      <c r="L177" s="3">
        <v>1595.67</v>
      </c>
      <c r="N177" t="s">
        <v>133</v>
      </c>
    </row>
    <row r="178" spans="1:17" x14ac:dyDescent="0.2">
      <c r="A178" t="s">
        <v>865</v>
      </c>
      <c r="B178" t="s">
        <v>133</v>
      </c>
      <c r="C178" t="s">
        <v>226</v>
      </c>
      <c r="D178" t="s">
        <v>227</v>
      </c>
      <c r="E178" t="s">
        <v>9</v>
      </c>
      <c r="F178" s="2">
        <v>23.760000228881836</v>
      </c>
      <c r="G178" t="s">
        <v>141</v>
      </c>
      <c r="H178" s="3">
        <v>75.87</v>
      </c>
      <c r="I178" s="3">
        <v>45.58</v>
      </c>
      <c r="K178" s="3">
        <v>121.46</v>
      </c>
      <c r="L178" s="3">
        <v>2885.79</v>
      </c>
      <c r="N178" t="s">
        <v>133</v>
      </c>
    </row>
    <row r="179" spans="1:17" x14ac:dyDescent="0.2">
      <c r="A179" t="s">
        <v>866</v>
      </c>
      <c r="B179" t="s">
        <v>133</v>
      </c>
      <c r="C179" t="s">
        <v>231</v>
      </c>
      <c r="D179" t="s">
        <v>232</v>
      </c>
      <c r="E179" t="s">
        <v>10</v>
      </c>
      <c r="F179" s="2">
        <v>30</v>
      </c>
      <c r="G179" t="s">
        <v>141</v>
      </c>
      <c r="H179" s="3">
        <v>24.81</v>
      </c>
      <c r="I179" s="3">
        <v>6.44</v>
      </c>
      <c r="K179" s="3">
        <v>31.24</v>
      </c>
      <c r="L179" s="3">
        <v>937.24</v>
      </c>
      <c r="N179" t="s">
        <v>133</v>
      </c>
    </row>
    <row r="180" spans="1:17" x14ac:dyDescent="0.2">
      <c r="A180" t="s">
        <v>867</v>
      </c>
      <c r="B180" t="s">
        <v>133</v>
      </c>
      <c r="C180" t="s">
        <v>234</v>
      </c>
      <c r="D180" t="s">
        <v>235</v>
      </c>
      <c r="E180" t="s">
        <v>10</v>
      </c>
      <c r="F180" s="2">
        <v>30</v>
      </c>
      <c r="G180" t="s">
        <v>141</v>
      </c>
      <c r="H180" s="3">
        <v>28.35</v>
      </c>
      <c r="I180" s="3">
        <v>39.270000000000003</v>
      </c>
      <c r="K180" s="3">
        <v>67.62</v>
      </c>
      <c r="L180" s="3">
        <v>2028.6</v>
      </c>
      <c r="N180" t="s">
        <v>133</v>
      </c>
    </row>
    <row r="181" spans="1:17" x14ac:dyDescent="0.2">
      <c r="A181" t="s">
        <v>868</v>
      </c>
      <c r="B181" t="s">
        <v>133</v>
      </c>
      <c r="C181" t="s">
        <v>237</v>
      </c>
      <c r="D181" t="s">
        <v>173</v>
      </c>
      <c r="E181" t="s">
        <v>10</v>
      </c>
      <c r="F181" s="2">
        <v>30</v>
      </c>
      <c r="G181" t="s">
        <v>141</v>
      </c>
      <c r="H181" s="3">
        <v>14.88</v>
      </c>
      <c r="I181" s="3">
        <v>12.54</v>
      </c>
      <c r="K181" s="3">
        <v>27.42</v>
      </c>
      <c r="L181" s="3">
        <v>822.71</v>
      </c>
      <c r="N181" t="s">
        <v>133</v>
      </c>
    </row>
    <row r="182" spans="1:17" x14ac:dyDescent="0.2">
      <c r="A182" t="s">
        <v>869</v>
      </c>
      <c r="B182" t="s">
        <v>133</v>
      </c>
      <c r="C182" t="s">
        <v>240</v>
      </c>
      <c r="D182" t="s">
        <v>241</v>
      </c>
      <c r="E182" t="s">
        <v>10</v>
      </c>
      <c r="F182" s="2">
        <v>30</v>
      </c>
      <c r="G182" t="s">
        <v>141</v>
      </c>
      <c r="H182" s="3">
        <v>3.43</v>
      </c>
      <c r="I182" s="3">
        <v>1.1000000000000001</v>
      </c>
      <c r="K182" s="3">
        <v>4.53</v>
      </c>
      <c r="L182" s="3">
        <v>136.02000000000001</v>
      </c>
      <c r="N182" t="s">
        <v>133</v>
      </c>
    </row>
    <row r="183" spans="1:17" x14ac:dyDescent="0.2">
      <c r="A183" t="s">
        <v>870</v>
      </c>
      <c r="B183" t="s">
        <v>133</v>
      </c>
      <c r="C183" t="s">
        <v>243</v>
      </c>
      <c r="D183" t="s">
        <v>244</v>
      </c>
      <c r="E183" t="s">
        <v>10</v>
      </c>
      <c r="F183" s="2">
        <v>30</v>
      </c>
      <c r="G183" t="s">
        <v>141</v>
      </c>
      <c r="H183" s="3">
        <v>14.05</v>
      </c>
      <c r="I183" s="3">
        <v>46.1</v>
      </c>
      <c r="K183" s="3">
        <v>60.15</v>
      </c>
      <c r="L183" s="3">
        <v>1804.48</v>
      </c>
      <c r="N183" t="s">
        <v>133</v>
      </c>
    </row>
    <row r="184" spans="1:17" x14ac:dyDescent="0.2">
      <c r="A184" t="s">
        <v>871</v>
      </c>
      <c r="B184" t="s">
        <v>133</v>
      </c>
      <c r="C184" t="s">
        <v>246</v>
      </c>
      <c r="D184" t="s">
        <v>247</v>
      </c>
      <c r="E184" t="s">
        <v>10</v>
      </c>
      <c r="F184" s="2">
        <v>30</v>
      </c>
      <c r="G184" t="s">
        <v>141</v>
      </c>
      <c r="H184" s="3">
        <v>3.43</v>
      </c>
      <c r="I184" s="3">
        <v>3.3</v>
      </c>
      <c r="K184" s="3">
        <v>6.73</v>
      </c>
      <c r="L184" s="3">
        <v>202.02</v>
      </c>
      <c r="N184" t="s">
        <v>133</v>
      </c>
    </row>
    <row r="185" spans="1:17" x14ac:dyDescent="0.2">
      <c r="A185" t="s">
        <v>872</v>
      </c>
      <c r="B185" t="s">
        <v>133</v>
      </c>
      <c r="C185" t="s">
        <v>250</v>
      </c>
      <c r="D185" t="s">
        <v>251</v>
      </c>
      <c r="E185" t="s">
        <v>10</v>
      </c>
      <c r="F185" s="2">
        <v>30</v>
      </c>
      <c r="G185" t="s">
        <v>141</v>
      </c>
      <c r="H185" s="3">
        <v>46.83</v>
      </c>
      <c r="I185" s="3">
        <v>33</v>
      </c>
      <c r="K185" s="3">
        <v>79.83</v>
      </c>
      <c r="L185" s="3">
        <v>2394.84</v>
      </c>
      <c r="N185" t="s">
        <v>133</v>
      </c>
    </row>
    <row r="186" spans="1:17" x14ac:dyDescent="0.2">
      <c r="A186" t="s">
        <v>873</v>
      </c>
      <c r="B186" t="s">
        <v>133</v>
      </c>
      <c r="C186" t="s">
        <v>254</v>
      </c>
      <c r="D186" t="s">
        <v>255</v>
      </c>
      <c r="E186" t="s">
        <v>10</v>
      </c>
      <c r="F186" s="2">
        <v>6</v>
      </c>
      <c r="G186" t="s">
        <v>181</v>
      </c>
      <c r="H186" s="3">
        <v>12.49</v>
      </c>
      <c r="I186" s="3">
        <v>16.170000000000002</v>
      </c>
      <c r="K186" s="3">
        <v>28.66</v>
      </c>
      <c r="L186" s="3">
        <v>171.95</v>
      </c>
      <c r="N186" t="s">
        <v>133</v>
      </c>
    </row>
    <row r="187" spans="1:17" x14ac:dyDescent="0.2">
      <c r="A187" t="s">
        <v>874</v>
      </c>
      <c r="B187" t="s">
        <v>133</v>
      </c>
      <c r="C187" t="s">
        <v>258</v>
      </c>
      <c r="D187" t="s">
        <v>259</v>
      </c>
      <c r="E187" t="s">
        <v>10</v>
      </c>
      <c r="F187" s="2">
        <v>16.5</v>
      </c>
      <c r="G187" t="s">
        <v>181</v>
      </c>
      <c r="H187" s="3">
        <v>14.36</v>
      </c>
      <c r="I187" s="3">
        <v>12.1</v>
      </c>
      <c r="K187" s="3">
        <v>26.46</v>
      </c>
      <c r="L187" s="3">
        <v>436.6</v>
      </c>
      <c r="N187" t="s">
        <v>133</v>
      </c>
      <c r="Q187" t="s">
        <v>260</v>
      </c>
    </row>
    <row r="188" spans="1:17" x14ac:dyDescent="0.2">
      <c r="A188" t="s">
        <v>875</v>
      </c>
      <c r="B188" t="s">
        <v>133</v>
      </c>
      <c r="C188" t="s">
        <v>264</v>
      </c>
      <c r="D188" t="s">
        <v>219</v>
      </c>
      <c r="E188" t="s">
        <v>11</v>
      </c>
      <c r="F188" s="2">
        <v>30</v>
      </c>
      <c r="G188" t="s">
        <v>141</v>
      </c>
      <c r="H188" s="3">
        <v>14.99</v>
      </c>
      <c r="I188" s="3">
        <v>3.67</v>
      </c>
      <c r="K188" s="3">
        <v>18.66</v>
      </c>
      <c r="L188" s="3">
        <v>559.77</v>
      </c>
      <c r="N188" t="s">
        <v>133</v>
      </c>
    </row>
    <row r="189" spans="1:17" x14ac:dyDescent="0.2">
      <c r="A189" t="s">
        <v>876</v>
      </c>
      <c r="B189" t="s">
        <v>133</v>
      </c>
      <c r="C189" t="s">
        <v>334</v>
      </c>
      <c r="D189" t="s">
        <v>335</v>
      </c>
      <c r="E189" t="s">
        <v>14</v>
      </c>
      <c r="F189" s="2">
        <v>5</v>
      </c>
      <c r="G189" t="s">
        <v>181</v>
      </c>
      <c r="H189" s="3">
        <v>35.44</v>
      </c>
      <c r="I189" s="3">
        <v>13.2</v>
      </c>
      <c r="K189" s="3">
        <v>48.64</v>
      </c>
      <c r="L189" s="3">
        <v>243.19</v>
      </c>
      <c r="N189" t="s">
        <v>133</v>
      </c>
    </row>
    <row r="190" spans="1:17" x14ac:dyDescent="0.2">
      <c r="A190" t="s">
        <v>877</v>
      </c>
      <c r="B190" t="s">
        <v>133</v>
      </c>
      <c r="C190" t="s">
        <v>342</v>
      </c>
      <c r="D190" t="s">
        <v>343</v>
      </c>
      <c r="E190" t="s">
        <v>14</v>
      </c>
      <c r="F190" s="2">
        <v>5</v>
      </c>
      <c r="G190" t="s">
        <v>181</v>
      </c>
      <c r="H190" s="3">
        <v>17.72</v>
      </c>
      <c r="I190" s="3">
        <v>16.5</v>
      </c>
      <c r="K190" s="3">
        <v>34.22</v>
      </c>
      <c r="L190" s="3">
        <v>171.09</v>
      </c>
      <c r="N190" t="s">
        <v>133</v>
      </c>
    </row>
    <row r="191" spans="1:17" x14ac:dyDescent="0.2">
      <c r="A191" t="s">
        <v>878</v>
      </c>
      <c r="B191" t="s">
        <v>133</v>
      </c>
      <c r="C191" t="s">
        <v>350</v>
      </c>
      <c r="D191" t="s">
        <v>351</v>
      </c>
      <c r="E191" t="s">
        <v>14</v>
      </c>
      <c r="F191" s="2">
        <v>4</v>
      </c>
      <c r="G191" t="s">
        <v>181</v>
      </c>
      <c r="H191" s="3">
        <v>46.83</v>
      </c>
      <c r="I191" s="3">
        <v>66</v>
      </c>
      <c r="K191" s="3">
        <v>112.83</v>
      </c>
      <c r="L191" s="3">
        <v>451.31</v>
      </c>
      <c r="N191" t="s">
        <v>133</v>
      </c>
    </row>
    <row r="192" spans="1:17" x14ac:dyDescent="0.2">
      <c r="A192" t="s">
        <v>879</v>
      </c>
      <c r="B192" t="s">
        <v>133</v>
      </c>
      <c r="C192" t="s">
        <v>353</v>
      </c>
      <c r="D192" t="s">
        <v>354</v>
      </c>
      <c r="E192" t="s">
        <v>14</v>
      </c>
      <c r="F192" s="2">
        <v>3</v>
      </c>
      <c r="G192" t="s">
        <v>181</v>
      </c>
      <c r="H192" s="3">
        <v>23.41</v>
      </c>
      <c r="I192" s="3">
        <v>33</v>
      </c>
      <c r="K192" s="3">
        <v>56.41</v>
      </c>
      <c r="L192" s="3">
        <v>169.24</v>
      </c>
      <c r="N192" t="s">
        <v>133</v>
      </c>
    </row>
    <row r="193" spans="1:14" x14ac:dyDescent="0.2">
      <c r="A193" t="s">
        <v>880</v>
      </c>
      <c r="B193" t="s">
        <v>133</v>
      </c>
      <c r="C193" t="s">
        <v>356</v>
      </c>
      <c r="D193" t="s">
        <v>357</v>
      </c>
      <c r="E193" t="s">
        <v>14</v>
      </c>
      <c r="F193" s="2">
        <v>1</v>
      </c>
      <c r="G193" t="s">
        <v>136</v>
      </c>
      <c r="H193" s="3">
        <v>23.41</v>
      </c>
      <c r="I193" s="3">
        <v>35.200000000000003</v>
      </c>
      <c r="K193" s="3">
        <v>58.61</v>
      </c>
      <c r="L193" s="3">
        <v>58.61</v>
      </c>
      <c r="N193" t="s">
        <v>133</v>
      </c>
    </row>
    <row r="194" spans="1:14" x14ac:dyDescent="0.2">
      <c r="A194" t="s">
        <v>881</v>
      </c>
      <c r="B194" t="s">
        <v>133</v>
      </c>
      <c r="C194" t="s">
        <v>377</v>
      </c>
      <c r="D194" t="s">
        <v>378</v>
      </c>
      <c r="E194" t="s">
        <v>16</v>
      </c>
      <c r="F194" s="2">
        <v>44</v>
      </c>
      <c r="G194" t="s">
        <v>181</v>
      </c>
      <c r="H194" s="3">
        <v>10.63</v>
      </c>
      <c r="I194" s="3">
        <v>0.67</v>
      </c>
      <c r="K194" s="3">
        <v>11.3</v>
      </c>
      <c r="L194" s="3">
        <v>497.29</v>
      </c>
      <c r="N194" t="s">
        <v>133</v>
      </c>
    </row>
    <row r="196" spans="1:14" s="4" customFormat="1" ht="16" x14ac:dyDescent="0.2">
      <c r="A196" s="4" t="s">
        <v>223</v>
      </c>
      <c r="B196" s="4" t="s">
        <v>31</v>
      </c>
      <c r="M196" s="6">
        <v>36223.919999999998</v>
      </c>
    </row>
    <row r="198" spans="1:14" x14ac:dyDescent="0.2">
      <c r="A198" t="s">
        <v>882</v>
      </c>
      <c r="B198" t="s">
        <v>133</v>
      </c>
      <c r="C198" t="s">
        <v>192</v>
      </c>
      <c r="D198" t="s">
        <v>193</v>
      </c>
      <c r="E198" t="s">
        <v>7</v>
      </c>
      <c r="F198" s="2">
        <v>4</v>
      </c>
      <c r="G198" t="s">
        <v>181</v>
      </c>
      <c r="H198" s="3">
        <v>40.590000000000003</v>
      </c>
      <c r="I198" s="3">
        <v>48.52</v>
      </c>
      <c r="K198" s="3">
        <v>89.11</v>
      </c>
      <c r="L198" s="3">
        <v>356.42</v>
      </c>
      <c r="N198" t="s">
        <v>133</v>
      </c>
    </row>
    <row r="199" spans="1:14" x14ac:dyDescent="0.2">
      <c r="A199" t="s">
        <v>883</v>
      </c>
      <c r="B199" t="s">
        <v>133</v>
      </c>
      <c r="C199" t="s">
        <v>276</v>
      </c>
      <c r="D199" t="s">
        <v>277</v>
      </c>
      <c r="E199" t="s">
        <v>12</v>
      </c>
      <c r="F199" s="2">
        <v>1</v>
      </c>
      <c r="G199" t="s">
        <v>136</v>
      </c>
      <c r="H199" s="3">
        <v>637.88</v>
      </c>
      <c r="I199" s="3">
        <v>2541</v>
      </c>
      <c r="K199" s="3">
        <v>3178.88</v>
      </c>
      <c r="L199" s="3">
        <v>3178.88</v>
      </c>
      <c r="N199" t="s">
        <v>133</v>
      </c>
    </row>
    <row r="200" spans="1:14" x14ac:dyDescent="0.2">
      <c r="A200" t="s">
        <v>884</v>
      </c>
      <c r="B200" t="s">
        <v>133</v>
      </c>
      <c r="C200" t="s">
        <v>272</v>
      </c>
      <c r="D200" t="s">
        <v>273</v>
      </c>
      <c r="E200" t="s">
        <v>12</v>
      </c>
      <c r="F200" s="2">
        <v>1</v>
      </c>
      <c r="G200" t="s">
        <v>136</v>
      </c>
      <c r="H200" s="3">
        <v>265.77999999999997</v>
      </c>
      <c r="I200" s="3">
        <v>957</v>
      </c>
      <c r="K200" s="3">
        <v>1222.78</v>
      </c>
      <c r="L200" s="3">
        <v>1222.78</v>
      </c>
      <c r="N200" t="s">
        <v>133</v>
      </c>
    </row>
    <row r="201" spans="1:14" x14ac:dyDescent="0.2">
      <c r="A201" t="s">
        <v>885</v>
      </c>
      <c r="B201" t="s">
        <v>133</v>
      </c>
      <c r="C201" t="s">
        <v>280</v>
      </c>
      <c r="D201" t="s">
        <v>281</v>
      </c>
      <c r="E201" t="s">
        <v>12</v>
      </c>
      <c r="F201" s="2">
        <v>1</v>
      </c>
      <c r="G201" t="s">
        <v>136</v>
      </c>
      <c r="H201" s="3">
        <v>354.38</v>
      </c>
      <c r="I201" s="3">
        <v>1210</v>
      </c>
      <c r="K201" s="3">
        <v>1564.38</v>
      </c>
      <c r="L201" s="3">
        <v>1564.38</v>
      </c>
      <c r="N201" t="s">
        <v>133</v>
      </c>
    </row>
    <row r="202" spans="1:14" x14ac:dyDescent="0.2">
      <c r="A202" t="s">
        <v>886</v>
      </c>
      <c r="B202" t="s">
        <v>133</v>
      </c>
      <c r="C202" t="s">
        <v>287</v>
      </c>
      <c r="D202" t="s">
        <v>288</v>
      </c>
      <c r="E202" t="s">
        <v>12</v>
      </c>
      <c r="F202" s="2">
        <v>1</v>
      </c>
      <c r="G202" t="s">
        <v>181</v>
      </c>
      <c r="H202" s="3">
        <v>28.35</v>
      </c>
      <c r="I202" s="3">
        <v>14.52</v>
      </c>
      <c r="K202" s="3">
        <v>42.87</v>
      </c>
      <c r="L202" s="3">
        <v>42.87</v>
      </c>
      <c r="N202" t="s">
        <v>133</v>
      </c>
    </row>
    <row r="203" spans="1:14" x14ac:dyDescent="0.2">
      <c r="A203" t="s">
        <v>887</v>
      </c>
      <c r="B203" t="s">
        <v>133</v>
      </c>
      <c r="C203" t="s">
        <v>296</v>
      </c>
      <c r="D203" t="s">
        <v>297</v>
      </c>
      <c r="E203" t="s">
        <v>12</v>
      </c>
      <c r="F203" s="2">
        <v>20</v>
      </c>
      <c r="G203" t="s">
        <v>181</v>
      </c>
      <c r="H203" s="3">
        <v>15.3</v>
      </c>
      <c r="I203" s="3">
        <v>7.43</v>
      </c>
      <c r="K203" s="3">
        <v>22.72</v>
      </c>
      <c r="L203" s="3">
        <v>454.44</v>
      </c>
      <c r="N203" t="s">
        <v>133</v>
      </c>
    </row>
    <row r="204" spans="1:14" x14ac:dyDescent="0.2">
      <c r="A204" t="s">
        <v>888</v>
      </c>
      <c r="B204" t="s">
        <v>133</v>
      </c>
      <c r="C204" t="s">
        <v>299</v>
      </c>
      <c r="D204" t="s">
        <v>300</v>
      </c>
      <c r="E204" t="s">
        <v>12</v>
      </c>
      <c r="F204" s="2">
        <v>4</v>
      </c>
      <c r="G204" t="s">
        <v>181</v>
      </c>
      <c r="H204" s="3">
        <v>6.25</v>
      </c>
      <c r="I204" s="3">
        <v>6.92</v>
      </c>
      <c r="K204" s="3">
        <v>13.17</v>
      </c>
      <c r="L204" s="3">
        <v>52.66</v>
      </c>
      <c r="N204" t="s">
        <v>133</v>
      </c>
    </row>
    <row r="205" spans="1:14" x14ac:dyDescent="0.2">
      <c r="A205" t="s">
        <v>889</v>
      </c>
      <c r="B205" t="s">
        <v>133</v>
      </c>
      <c r="C205" t="s">
        <v>302</v>
      </c>
      <c r="D205" t="s">
        <v>303</v>
      </c>
      <c r="E205" t="s">
        <v>12</v>
      </c>
      <c r="F205" s="2">
        <v>2</v>
      </c>
      <c r="G205" t="s">
        <v>136</v>
      </c>
      <c r="H205" s="3">
        <v>3.12</v>
      </c>
      <c r="I205" s="3">
        <v>0.77</v>
      </c>
      <c r="K205" s="3">
        <v>3.89</v>
      </c>
      <c r="L205" s="3">
        <v>7.78</v>
      </c>
      <c r="N205" t="s">
        <v>133</v>
      </c>
    </row>
    <row r="206" spans="1:14" x14ac:dyDescent="0.2">
      <c r="A206" t="s">
        <v>890</v>
      </c>
      <c r="B206" t="s">
        <v>133</v>
      </c>
      <c r="C206" t="s">
        <v>322</v>
      </c>
      <c r="D206" t="s">
        <v>323</v>
      </c>
      <c r="E206" t="s">
        <v>13</v>
      </c>
      <c r="F206" s="2">
        <v>1</v>
      </c>
      <c r="G206" t="s">
        <v>136</v>
      </c>
      <c r="H206" s="3">
        <v>158.76</v>
      </c>
      <c r="I206" s="3">
        <v>314.60000000000002</v>
      </c>
      <c r="K206" s="3">
        <v>473.36</v>
      </c>
      <c r="L206" s="3">
        <v>473.36</v>
      </c>
      <c r="N206" t="s">
        <v>133</v>
      </c>
    </row>
    <row r="207" spans="1:14" x14ac:dyDescent="0.2">
      <c r="A207" t="s">
        <v>891</v>
      </c>
      <c r="B207" t="s">
        <v>133</v>
      </c>
      <c r="C207" t="s">
        <v>334</v>
      </c>
      <c r="D207" t="s">
        <v>335</v>
      </c>
      <c r="E207" t="s">
        <v>14</v>
      </c>
      <c r="F207" s="2">
        <v>6</v>
      </c>
      <c r="G207" t="s">
        <v>181</v>
      </c>
      <c r="H207" s="3">
        <v>35.44</v>
      </c>
      <c r="I207" s="3">
        <v>13.2</v>
      </c>
      <c r="K207" s="3">
        <v>48.64</v>
      </c>
      <c r="L207" s="3">
        <v>291.83</v>
      </c>
      <c r="N207" t="s">
        <v>133</v>
      </c>
    </row>
    <row r="208" spans="1:14" x14ac:dyDescent="0.2">
      <c r="A208" t="s">
        <v>892</v>
      </c>
      <c r="B208" t="s">
        <v>133</v>
      </c>
      <c r="C208" t="s">
        <v>342</v>
      </c>
      <c r="D208" t="s">
        <v>343</v>
      </c>
      <c r="E208" t="s">
        <v>14</v>
      </c>
      <c r="F208" s="2">
        <v>6</v>
      </c>
      <c r="G208" t="s">
        <v>181</v>
      </c>
      <c r="H208" s="3">
        <v>17.72</v>
      </c>
      <c r="I208" s="3">
        <v>16.5</v>
      </c>
      <c r="K208" s="3">
        <v>34.22</v>
      </c>
      <c r="L208" s="3">
        <v>205.31</v>
      </c>
      <c r="N208" t="s">
        <v>133</v>
      </c>
    </row>
    <row r="209" spans="1:17" x14ac:dyDescent="0.2">
      <c r="A209" t="s">
        <v>893</v>
      </c>
      <c r="B209" t="s">
        <v>133</v>
      </c>
      <c r="C209" t="s">
        <v>364</v>
      </c>
      <c r="D209" t="s">
        <v>365</v>
      </c>
      <c r="E209" t="s">
        <v>15</v>
      </c>
      <c r="F209" s="2">
        <v>30</v>
      </c>
      <c r="G209" t="s">
        <v>141</v>
      </c>
      <c r="H209" s="3">
        <v>35.44</v>
      </c>
      <c r="I209" s="3">
        <v>61.6</v>
      </c>
      <c r="K209" s="3">
        <v>97.04</v>
      </c>
      <c r="L209" s="3">
        <v>2911.13</v>
      </c>
      <c r="N209" t="s">
        <v>133</v>
      </c>
    </row>
    <row r="210" spans="1:17" x14ac:dyDescent="0.2">
      <c r="A210" t="s">
        <v>894</v>
      </c>
      <c r="B210" t="s">
        <v>133</v>
      </c>
      <c r="C210" t="s">
        <v>449</v>
      </c>
      <c r="D210" t="s">
        <v>450</v>
      </c>
      <c r="E210" t="s">
        <v>18</v>
      </c>
      <c r="F210" s="2">
        <v>4</v>
      </c>
      <c r="G210" t="s">
        <v>446</v>
      </c>
      <c r="H210" s="3">
        <v>85.05</v>
      </c>
      <c r="I210" s="3">
        <v>30.25</v>
      </c>
      <c r="K210" s="3">
        <v>115.3</v>
      </c>
      <c r="L210" s="3">
        <v>461.2</v>
      </c>
      <c r="N210" t="s">
        <v>133</v>
      </c>
    </row>
    <row r="211" spans="1:17" x14ac:dyDescent="0.2">
      <c r="A211" t="s">
        <v>895</v>
      </c>
      <c r="B211" t="s">
        <v>133</v>
      </c>
      <c r="C211" t="s">
        <v>456</v>
      </c>
      <c r="D211" t="s">
        <v>457</v>
      </c>
      <c r="E211" t="s">
        <v>18</v>
      </c>
      <c r="F211" s="2">
        <v>2</v>
      </c>
      <c r="G211" t="s">
        <v>446</v>
      </c>
      <c r="H211" s="3">
        <v>85.05</v>
      </c>
      <c r="I211" s="3">
        <v>18.149999999999999</v>
      </c>
      <c r="K211" s="3">
        <v>103.2</v>
      </c>
      <c r="L211" s="3">
        <v>206.4</v>
      </c>
      <c r="N211" t="s">
        <v>133</v>
      </c>
    </row>
    <row r="212" spans="1:17" x14ac:dyDescent="0.2">
      <c r="A212" t="s">
        <v>896</v>
      </c>
      <c r="B212" t="s">
        <v>133</v>
      </c>
      <c r="C212" t="s">
        <v>459</v>
      </c>
      <c r="D212" t="s">
        <v>457</v>
      </c>
      <c r="E212" t="s">
        <v>18</v>
      </c>
      <c r="F212" s="2">
        <v>2</v>
      </c>
      <c r="G212" t="s">
        <v>136</v>
      </c>
      <c r="H212" s="3">
        <v>85.05</v>
      </c>
      <c r="I212" s="3">
        <v>18.149999999999999</v>
      </c>
      <c r="K212" s="3">
        <v>103.2</v>
      </c>
      <c r="L212" s="3">
        <v>206.4</v>
      </c>
      <c r="N212" t="s">
        <v>133</v>
      </c>
    </row>
    <row r="213" spans="1:17" x14ac:dyDescent="0.2">
      <c r="A213" t="s">
        <v>897</v>
      </c>
      <c r="B213" t="s">
        <v>133</v>
      </c>
      <c r="C213" t="s">
        <v>464</v>
      </c>
      <c r="D213" t="s">
        <v>465</v>
      </c>
      <c r="E213" t="s">
        <v>18</v>
      </c>
      <c r="F213" s="2">
        <v>2</v>
      </c>
      <c r="G213" t="s">
        <v>446</v>
      </c>
      <c r="H213" s="3">
        <v>85.05</v>
      </c>
      <c r="I213" s="3">
        <v>12.1</v>
      </c>
      <c r="K213" s="3">
        <v>97.15</v>
      </c>
      <c r="L213" s="3">
        <v>194.3</v>
      </c>
      <c r="N213" t="s">
        <v>133</v>
      </c>
    </row>
    <row r="214" spans="1:17" x14ac:dyDescent="0.2">
      <c r="A214" t="s">
        <v>898</v>
      </c>
      <c r="B214" t="s">
        <v>133</v>
      </c>
      <c r="C214" t="s">
        <v>473</v>
      </c>
      <c r="D214" t="s">
        <v>457</v>
      </c>
      <c r="E214" t="s">
        <v>18</v>
      </c>
      <c r="F214" s="2">
        <v>4</v>
      </c>
      <c r="G214" t="s">
        <v>446</v>
      </c>
      <c r="H214" s="3">
        <v>85.05</v>
      </c>
      <c r="I214" s="3">
        <v>18.149999999999999</v>
      </c>
      <c r="K214" s="3">
        <v>103.2</v>
      </c>
      <c r="L214" s="3">
        <v>412.8</v>
      </c>
      <c r="N214" t="s">
        <v>133</v>
      </c>
    </row>
    <row r="215" spans="1:17" x14ac:dyDescent="0.2">
      <c r="A215" t="s">
        <v>899</v>
      </c>
      <c r="B215" t="s">
        <v>133</v>
      </c>
      <c r="C215" t="s">
        <v>485</v>
      </c>
      <c r="D215" t="s">
        <v>486</v>
      </c>
      <c r="E215" t="s">
        <v>18</v>
      </c>
      <c r="F215" s="2">
        <v>1</v>
      </c>
      <c r="G215" t="s">
        <v>155</v>
      </c>
      <c r="H215" s="3">
        <v>31.22</v>
      </c>
      <c r="I215" s="3">
        <v>22</v>
      </c>
      <c r="K215" s="3">
        <v>53.22</v>
      </c>
      <c r="L215" s="3">
        <v>53.22</v>
      </c>
      <c r="N215" t="s">
        <v>133</v>
      </c>
    </row>
    <row r="216" spans="1:17" x14ac:dyDescent="0.2">
      <c r="A216" t="s">
        <v>900</v>
      </c>
      <c r="B216" t="s">
        <v>133</v>
      </c>
      <c r="C216" t="s">
        <v>490</v>
      </c>
      <c r="D216" t="s">
        <v>445</v>
      </c>
      <c r="E216" t="s">
        <v>18</v>
      </c>
      <c r="F216" s="2">
        <v>1</v>
      </c>
      <c r="G216" t="s">
        <v>446</v>
      </c>
      <c r="H216" s="3">
        <v>85.05</v>
      </c>
      <c r="I216" s="3">
        <v>36.299999999999997</v>
      </c>
      <c r="K216" s="3">
        <v>121.35</v>
      </c>
      <c r="L216" s="3">
        <v>121.35</v>
      </c>
      <c r="N216" t="s">
        <v>133</v>
      </c>
    </row>
    <row r="217" spans="1:17" x14ac:dyDescent="0.2">
      <c r="A217" t="s">
        <v>901</v>
      </c>
      <c r="B217" t="s">
        <v>133</v>
      </c>
      <c r="C217" t="s">
        <v>495</v>
      </c>
      <c r="D217" t="s">
        <v>496</v>
      </c>
      <c r="E217" t="s">
        <v>19</v>
      </c>
      <c r="F217" s="2">
        <v>30</v>
      </c>
      <c r="G217" t="s">
        <v>141</v>
      </c>
      <c r="H217" s="3">
        <v>15.61</v>
      </c>
      <c r="I217" s="3">
        <v>2.2000000000000002</v>
      </c>
      <c r="K217" s="3">
        <v>17.809999999999999</v>
      </c>
      <c r="L217" s="3">
        <v>534.28</v>
      </c>
      <c r="N217" t="s">
        <v>133</v>
      </c>
    </row>
    <row r="218" spans="1:17" x14ac:dyDescent="0.2">
      <c r="A218" t="s">
        <v>902</v>
      </c>
      <c r="B218" t="s">
        <v>133</v>
      </c>
      <c r="C218" t="s">
        <v>508</v>
      </c>
      <c r="D218" t="s">
        <v>496</v>
      </c>
      <c r="E218" t="s">
        <v>20</v>
      </c>
      <c r="F218" s="2">
        <v>52.799999237060547</v>
      </c>
      <c r="G218" t="s">
        <v>141</v>
      </c>
      <c r="H218" s="3">
        <v>15.61</v>
      </c>
      <c r="I218" s="3">
        <v>2.2000000000000002</v>
      </c>
      <c r="K218" s="3">
        <v>17.809999999999999</v>
      </c>
      <c r="L218" s="3">
        <v>940.33</v>
      </c>
      <c r="N218" t="s">
        <v>133</v>
      </c>
    </row>
    <row r="219" spans="1:17" x14ac:dyDescent="0.2">
      <c r="A219" t="s">
        <v>903</v>
      </c>
      <c r="B219" t="s">
        <v>133</v>
      </c>
      <c r="C219" t="s">
        <v>510</v>
      </c>
      <c r="D219" t="s">
        <v>511</v>
      </c>
      <c r="E219" t="s">
        <v>20</v>
      </c>
      <c r="F219" s="2">
        <v>6</v>
      </c>
      <c r="G219" t="s">
        <v>141</v>
      </c>
      <c r="H219" s="3">
        <v>9.3699999999999992</v>
      </c>
      <c r="I219" s="3">
        <v>1.65</v>
      </c>
      <c r="K219" s="3">
        <v>11.02</v>
      </c>
      <c r="L219" s="3">
        <v>66.09</v>
      </c>
      <c r="N219" t="s">
        <v>133</v>
      </c>
    </row>
    <row r="220" spans="1:17" x14ac:dyDescent="0.2">
      <c r="A220" t="s">
        <v>904</v>
      </c>
      <c r="B220" t="s">
        <v>133</v>
      </c>
      <c r="C220" t="s">
        <v>527</v>
      </c>
      <c r="D220" t="s">
        <v>528</v>
      </c>
      <c r="E220" t="s">
        <v>20</v>
      </c>
      <c r="F220" s="2">
        <v>6</v>
      </c>
      <c r="G220" t="s">
        <v>141</v>
      </c>
      <c r="H220" s="3">
        <v>43.71</v>
      </c>
      <c r="I220" s="3">
        <v>72.599999999999994</v>
      </c>
      <c r="K220" s="3">
        <v>116.31</v>
      </c>
      <c r="L220" s="3">
        <v>697.84</v>
      </c>
      <c r="N220" t="s">
        <v>133</v>
      </c>
    </row>
    <row r="221" spans="1:17" x14ac:dyDescent="0.2">
      <c r="A221" t="s">
        <v>905</v>
      </c>
      <c r="B221" t="s">
        <v>133</v>
      </c>
      <c r="C221" t="s">
        <v>538</v>
      </c>
      <c r="D221" t="s">
        <v>539</v>
      </c>
      <c r="E221" t="s">
        <v>21</v>
      </c>
      <c r="F221" s="2">
        <v>30</v>
      </c>
      <c r="G221" t="s">
        <v>141</v>
      </c>
      <c r="H221" s="3">
        <v>4.68</v>
      </c>
      <c r="I221" s="3">
        <v>2.61</v>
      </c>
      <c r="K221" s="3">
        <v>7.28</v>
      </c>
      <c r="L221" s="3">
        <v>218.54</v>
      </c>
      <c r="N221" t="s">
        <v>133</v>
      </c>
      <c r="Q221" t="s">
        <v>540</v>
      </c>
    </row>
    <row r="222" spans="1:17" x14ac:dyDescent="0.2">
      <c r="A222" t="s">
        <v>906</v>
      </c>
      <c r="B222" t="s">
        <v>133</v>
      </c>
      <c r="C222" t="s">
        <v>559</v>
      </c>
      <c r="D222" t="s">
        <v>560</v>
      </c>
      <c r="E222" t="s">
        <v>21</v>
      </c>
      <c r="F222" s="2">
        <v>22</v>
      </c>
      <c r="G222" t="s">
        <v>181</v>
      </c>
      <c r="H222" s="3">
        <v>7.09</v>
      </c>
      <c r="I222" s="3">
        <v>6.27</v>
      </c>
      <c r="K222" s="3">
        <v>13.36</v>
      </c>
      <c r="L222" s="3">
        <v>293.87</v>
      </c>
      <c r="N222" t="s">
        <v>133</v>
      </c>
    </row>
    <row r="223" spans="1:17" x14ac:dyDescent="0.2">
      <c r="A223" t="s">
        <v>907</v>
      </c>
      <c r="B223" t="s">
        <v>133</v>
      </c>
      <c r="C223" t="s">
        <v>565</v>
      </c>
      <c r="D223" t="s">
        <v>566</v>
      </c>
      <c r="E223" t="s">
        <v>21</v>
      </c>
      <c r="F223" s="2">
        <v>30</v>
      </c>
      <c r="G223" t="s">
        <v>141</v>
      </c>
      <c r="H223" s="3">
        <v>64.5</v>
      </c>
      <c r="I223" s="3">
        <v>72.599999999999994</v>
      </c>
      <c r="K223" s="3">
        <v>137.1</v>
      </c>
      <c r="L223" s="3">
        <v>4112.8900000000003</v>
      </c>
      <c r="N223" t="s">
        <v>133</v>
      </c>
    </row>
    <row r="224" spans="1:17" x14ac:dyDescent="0.2">
      <c r="A224" t="s">
        <v>908</v>
      </c>
      <c r="B224" t="s">
        <v>133</v>
      </c>
      <c r="C224" t="s">
        <v>572</v>
      </c>
      <c r="D224" t="s">
        <v>573</v>
      </c>
      <c r="E224" t="s">
        <v>22</v>
      </c>
      <c r="F224" s="2">
        <v>8.3499994277954102</v>
      </c>
      <c r="G224" t="s">
        <v>136</v>
      </c>
      <c r="H224" s="3">
        <v>124.39</v>
      </c>
      <c r="I224" s="3">
        <v>605</v>
      </c>
      <c r="K224" s="3">
        <v>729.39</v>
      </c>
      <c r="L224" s="3">
        <v>6090.37</v>
      </c>
      <c r="N224" t="s">
        <v>133</v>
      </c>
    </row>
    <row r="225" spans="1:14" x14ac:dyDescent="0.2">
      <c r="A225" t="s">
        <v>909</v>
      </c>
      <c r="B225" t="s">
        <v>133</v>
      </c>
      <c r="C225" t="s">
        <v>577</v>
      </c>
      <c r="D225" t="s">
        <v>578</v>
      </c>
      <c r="E225" t="s">
        <v>22</v>
      </c>
      <c r="F225" s="2">
        <v>8.3499994277954102</v>
      </c>
      <c r="G225" t="s">
        <v>136</v>
      </c>
      <c r="H225" s="3">
        <v>109.86</v>
      </c>
      <c r="I225" s="3">
        <v>363</v>
      </c>
      <c r="K225" s="3">
        <v>472.86</v>
      </c>
      <c r="L225" s="3">
        <v>3948.35</v>
      </c>
      <c r="N225" t="s">
        <v>133</v>
      </c>
    </row>
    <row r="226" spans="1:14" x14ac:dyDescent="0.2">
      <c r="A226" t="s">
        <v>910</v>
      </c>
      <c r="B226" t="s">
        <v>133</v>
      </c>
      <c r="C226" t="s">
        <v>582</v>
      </c>
      <c r="D226" t="s">
        <v>583</v>
      </c>
      <c r="E226" t="s">
        <v>22</v>
      </c>
      <c r="F226" s="2">
        <v>5</v>
      </c>
      <c r="G226" t="s">
        <v>181</v>
      </c>
      <c r="H226" s="3">
        <v>69.81</v>
      </c>
      <c r="I226" s="3">
        <v>145.19999999999999</v>
      </c>
      <c r="K226" s="3">
        <v>215.01</v>
      </c>
      <c r="L226" s="3">
        <v>1075.06</v>
      </c>
      <c r="N226" t="s">
        <v>133</v>
      </c>
    </row>
    <row r="227" spans="1:14" x14ac:dyDescent="0.2">
      <c r="A227" t="s">
        <v>911</v>
      </c>
      <c r="B227" t="s">
        <v>133</v>
      </c>
      <c r="C227" t="s">
        <v>587</v>
      </c>
      <c r="D227" t="s">
        <v>588</v>
      </c>
      <c r="E227" t="s">
        <v>22</v>
      </c>
      <c r="F227" s="2">
        <v>1</v>
      </c>
      <c r="G227" t="s">
        <v>446</v>
      </c>
      <c r="H227" s="3">
        <v>85.05</v>
      </c>
      <c r="I227" s="3">
        <v>277.2</v>
      </c>
      <c r="K227" s="3">
        <v>362.25</v>
      </c>
      <c r="L227" s="3">
        <v>362.25</v>
      </c>
      <c r="N227" t="s">
        <v>133</v>
      </c>
    </row>
    <row r="228" spans="1:14" x14ac:dyDescent="0.2">
      <c r="A228" t="s">
        <v>912</v>
      </c>
      <c r="B228" t="s">
        <v>133</v>
      </c>
      <c r="C228" t="s">
        <v>590</v>
      </c>
      <c r="D228" t="s">
        <v>591</v>
      </c>
      <c r="E228" t="s">
        <v>22</v>
      </c>
      <c r="F228" s="2">
        <v>1</v>
      </c>
      <c r="G228" t="s">
        <v>446</v>
      </c>
      <c r="H228" s="3">
        <v>85.05</v>
      </c>
      <c r="I228" s="3">
        <v>278.3</v>
      </c>
      <c r="K228" s="3">
        <v>363.35</v>
      </c>
      <c r="L228" s="3">
        <v>363.35</v>
      </c>
      <c r="N228" t="s">
        <v>133</v>
      </c>
    </row>
    <row r="229" spans="1:14" x14ac:dyDescent="0.2">
      <c r="A229" t="s">
        <v>913</v>
      </c>
      <c r="B229" t="s">
        <v>133</v>
      </c>
      <c r="C229" t="s">
        <v>593</v>
      </c>
      <c r="D229" t="s">
        <v>594</v>
      </c>
      <c r="E229" t="s">
        <v>22</v>
      </c>
      <c r="F229" s="2">
        <v>1</v>
      </c>
      <c r="G229" t="s">
        <v>136</v>
      </c>
      <c r="H229" s="3">
        <v>31.22</v>
      </c>
      <c r="I229" s="3">
        <v>462</v>
      </c>
      <c r="K229" s="3">
        <v>493.22</v>
      </c>
      <c r="L229" s="3">
        <v>493.22</v>
      </c>
      <c r="N229" t="s">
        <v>133</v>
      </c>
    </row>
    <row r="230" spans="1:14" x14ac:dyDescent="0.2">
      <c r="A230" t="s">
        <v>914</v>
      </c>
      <c r="B230" t="s">
        <v>133</v>
      </c>
      <c r="C230" t="s">
        <v>596</v>
      </c>
      <c r="D230" t="s">
        <v>597</v>
      </c>
      <c r="E230" t="s">
        <v>22</v>
      </c>
      <c r="F230" s="2">
        <v>1</v>
      </c>
      <c r="G230" t="s">
        <v>136</v>
      </c>
      <c r="H230" s="3">
        <v>31.22</v>
      </c>
      <c r="I230" s="3">
        <v>242</v>
      </c>
      <c r="K230" s="3">
        <v>273.22000000000003</v>
      </c>
      <c r="L230" s="3">
        <v>273.22000000000003</v>
      </c>
      <c r="N230" t="s">
        <v>133</v>
      </c>
    </row>
    <row r="231" spans="1:14" x14ac:dyDescent="0.2">
      <c r="A231" t="s">
        <v>915</v>
      </c>
      <c r="B231" t="s">
        <v>133</v>
      </c>
      <c r="C231" t="s">
        <v>599</v>
      </c>
      <c r="D231" t="s">
        <v>600</v>
      </c>
      <c r="E231" t="s">
        <v>22</v>
      </c>
      <c r="F231" s="2">
        <v>1</v>
      </c>
      <c r="G231" t="s">
        <v>136</v>
      </c>
      <c r="H231" s="3">
        <v>53.16</v>
      </c>
      <c r="I231" s="3">
        <v>592.9</v>
      </c>
      <c r="K231" s="3">
        <v>646.05999999999995</v>
      </c>
      <c r="L231" s="3">
        <v>646.05999999999995</v>
      </c>
      <c r="N231" t="s">
        <v>133</v>
      </c>
    </row>
    <row r="232" spans="1:14" x14ac:dyDescent="0.2">
      <c r="A232" t="s">
        <v>916</v>
      </c>
      <c r="B232" t="s">
        <v>133</v>
      </c>
      <c r="C232" t="s">
        <v>602</v>
      </c>
      <c r="D232" t="s">
        <v>603</v>
      </c>
      <c r="E232" t="s">
        <v>22</v>
      </c>
      <c r="F232" s="2">
        <v>1</v>
      </c>
      <c r="G232" t="s">
        <v>446</v>
      </c>
      <c r="H232" s="3">
        <v>85.05</v>
      </c>
      <c r="I232" s="3">
        <v>266.2</v>
      </c>
      <c r="K232" s="3">
        <v>351.25</v>
      </c>
      <c r="L232" s="3">
        <v>351.25</v>
      </c>
      <c r="N232" t="s">
        <v>133</v>
      </c>
    </row>
    <row r="233" spans="1:14" x14ac:dyDescent="0.2">
      <c r="A233" t="s">
        <v>917</v>
      </c>
      <c r="B233" t="s">
        <v>133</v>
      </c>
      <c r="C233" t="s">
        <v>90</v>
      </c>
      <c r="D233" t="s">
        <v>612</v>
      </c>
      <c r="E233" t="s">
        <v>22</v>
      </c>
      <c r="F233" s="2">
        <v>1</v>
      </c>
      <c r="G233" t="s">
        <v>136</v>
      </c>
      <c r="H233" s="3">
        <v>104.54</v>
      </c>
      <c r="I233" s="3">
        <v>302.5</v>
      </c>
      <c r="K233" s="3">
        <v>407.04</v>
      </c>
      <c r="L233" s="3">
        <v>407.04</v>
      </c>
      <c r="N233" t="s">
        <v>133</v>
      </c>
    </row>
    <row r="234" spans="1:14" x14ac:dyDescent="0.2">
      <c r="A234" t="s">
        <v>918</v>
      </c>
      <c r="B234" t="s">
        <v>133</v>
      </c>
      <c r="C234" t="s">
        <v>91</v>
      </c>
      <c r="D234" t="s">
        <v>388</v>
      </c>
      <c r="E234" t="s">
        <v>22</v>
      </c>
      <c r="F234" s="2">
        <v>1</v>
      </c>
      <c r="G234" t="s">
        <v>136</v>
      </c>
      <c r="H234" s="3">
        <v>14.18</v>
      </c>
      <c r="I234" s="3">
        <v>33</v>
      </c>
      <c r="K234" s="3">
        <v>47.18</v>
      </c>
      <c r="L234" s="3">
        <v>47.18</v>
      </c>
      <c r="N234" t="s">
        <v>133</v>
      </c>
    </row>
    <row r="235" spans="1:14" x14ac:dyDescent="0.2">
      <c r="A235" t="s">
        <v>919</v>
      </c>
      <c r="B235" t="s">
        <v>133</v>
      </c>
      <c r="C235" t="s">
        <v>92</v>
      </c>
      <c r="D235" t="s">
        <v>619</v>
      </c>
      <c r="E235" t="s">
        <v>22</v>
      </c>
      <c r="F235" s="2">
        <v>1</v>
      </c>
      <c r="G235" t="s">
        <v>136</v>
      </c>
      <c r="H235" s="3">
        <v>56.7</v>
      </c>
      <c r="I235" s="3">
        <v>121</v>
      </c>
      <c r="K235" s="3">
        <v>177.7</v>
      </c>
      <c r="L235" s="3">
        <v>177.7</v>
      </c>
      <c r="N235" t="s">
        <v>133</v>
      </c>
    </row>
    <row r="236" spans="1:14" x14ac:dyDescent="0.2">
      <c r="A236" t="s">
        <v>920</v>
      </c>
      <c r="B236" t="s">
        <v>133</v>
      </c>
      <c r="C236" t="s">
        <v>623</v>
      </c>
      <c r="D236" t="s">
        <v>624</v>
      </c>
      <c r="E236" t="s">
        <v>22</v>
      </c>
      <c r="F236" s="2">
        <v>1</v>
      </c>
      <c r="G236" t="s">
        <v>155</v>
      </c>
      <c r="H236" s="3">
        <v>0</v>
      </c>
      <c r="I236" s="3">
        <v>121</v>
      </c>
      <c r="K236" s="3">
        <v>121</v>
      </c>
      <c r="L236" s="3">
        <v>121</v>
      </c>
      <c r="N236" t="s">
        <v>133</v>
      </c>
    </row>
    <row r="237" spans="1:14" x14ac:dyDescent="0.2">
      <c r="A237" t="s">
        <v>921</v>
      </c>
      <c r="B237" t="s">
        <v>133</v>
      </c>
      <c r="C237" t="s">
        <v>626</v>
      </c>
      <c r="D237" t="s">
        <v>627</v>
      </c>
      <c r="E237" t="s">
        <v>22</v>
      </c>
      <c r="F237" s="2">
        <v>1</v>
      </c>
      <c r="G237" t="s">
        <v>136</v>
      </c>
      <c r="H237" s="3">
        <v>15.61</v>
      </c>
      <c r="I237" s="3">
        <v>22</v>
      </c>
      <c r="K237" s="3">
        <v>37.61</v>
      </c>
      <c r="L237" s="3">
        <v>37.61</v>
      </c>
      <c r="N237" t="s">
        <v>133</v>
      </c>
    </row>
    <row r="238" spans="1:14" x14ac:dyDescent="0.2">
      <c r="A238" t="s">
        <v>922</v>
      </c>
      <c r="B238" t="s">
        <v>133</v>
      </c>
      <c r="C238" t="s">
        <v>637</v>
      </c>
      <c r="D238" t="s">
        <v>638</v>
      </c>
      <c r="E238" t="s">
        <v>23</v>
      </c>
      <c r="F238" s="2">
        <v>30</v>
      </c>
      <c r="G238" t="s">
        <v>141</v>
      </c>
      <c r="H238" s="3">
        <v>19.98</v>
      </c>
      <c r="I238" s="3">
        <v>1.51</v>
      </c>
      <c r="K238" s="3">
        <v>21.49</v>
      </c>
      <c r="L238" s="3">
        <v>644.61</v>
      </c>
      <c r="N238" t="s">
        <v>133</v>
      </c>
    </row>
    <row r="239" spans="1:14" x14ac:dyDescent="0.2">
      <c r="A239" t="s">
        <v>923</v>
      </c>
      <c r="B239" t="s">
        <v>133</v>
      </c>
      <c r="C239" t="s">
        <v>647</v>
      </c>
      <c r="D239" t="s">
        <v>638</v>
      </c>
      <c r="E239" t="s">
        <v>23</v>
      </c>
      <c r="F239" s="2">
        <v>52.799999237060547</v>
      </c>
      <c r="G239" t="s">
        <v>141</v>
      </c>
      <c r="H239" s="3">
        <v>19.04</v>
      </c>
      <c r="I239" s="3">
        <v>1.51</v>
      </c>
      <c r="K239" s="3">
        <v>20.55</v>
      </c>
      <c r="L239" s="3">
        <v>1085.06</v>
      </c>
      <c r="N239" t="s">
        <v>133</v>
      </c>
    </row>
    <row r="240" spans="1:14" x14ac:dyDescent="0.2">
      <c r="A240" t="s">
        <v>924</v>
      </c>
      <c r="B240" t="s">
        <v>133</v>
      </c>
      <c r="C240" t="s">
        <v>653</v>
      </c>
      <c r="D240" t="s">
        <v>634</v>
      </c>
      <c r="E240" t="s">
        <v>23</v>
      </c>
      <c r="F240" s="2">
        <v>22</v>
      </c>
      <c r="G240" t="s">
        <v>181</v>
      </c>
      <c r="H240" s="3">
        <v>15.92</v>
      </c>
      <c r="I240" s="3">
        <v>1.1000000000000001</v>
      </c>
      <c r="K240" s="3">
        <v>17.02</v>
      </c>
      <c r="L240" s="3">
        <v>374.47</v>
      </c>
      <c r="N240" t="s">
        <v>133</v>
      </c>
    </row>
    <row r="241" spans="1:14" x14ac:dyDescent="0.2">
      <c r="A241" t="s">
        <v>925</v>
      </c>
      <c r="B241" t="s">
        <v>133</v>
      </c>
      <c r="C241" t="s">
        <v>659</v>
      </c>
      <c r="D241" t="s">
        <v>634</v>
      </c>
      <c r="E241" t="s">
        <v>23</v>
      </c>
      <c r="F241" s="2">
        <v>1</v>
      </c>
      <c r="G241" t="s">
        <v>136</v>
      </c>
      <c r="H241" s="3">
        <v>152.97</v>
      </c>
      <c r="I241" s="3">
        <v>13.2</v>
      </c>
      <c r="K241" s="3">
        <v>166.17</v>
      </c>
      <c r="L241" s="3">
        <v>166.17</v>
      </c>
      <c r="N241" t="s">
        <v>133</v>
      </c>
    </row>
    <row r="242" spans="1:14" x14ac:dyDescent="0.2">
      <c r="A242" t="s">
        <v>926</v>
      </c>
      <c r="B242" t="s">
        <v>133</v>
      </c>
      <c r="C242" t="s">
        <v>667</v>
      </c>
      <c r="D242" t="s">
        <v>634</v>
      </c>
      <c r="E242" t="s">
        <v>23</v>
      </c>
      <c r="F242" s="2">
        <v>1</v>
      </c>
      <c r="G242" t="s">
        <v>136</v>
      </c>
      <c r="H242" s="3">
        <v>46.2</v>
      </c>
      <c r="I242" s="3">
        <v>5.5</v>
      </c>
      <c r="K242" s="3">
        <v>51.7</v>
      </c>
      <c r="L242" s="3">
        <v>51.7</v>
      </c>
      <c r="N242" t="s">
        <v>133</v>
      </c>
    </row>
    <row r="243" spans="1:14" x14ac:dyDescent="0.2">
      <c r="A243" t="s">
        <v>927</v>
      </c>
      <c r="B243" t="s">
        <v>133</v>
      </c>
      <c r="C243" t="s">
        <v>675</v>
      </c>
      <c r="D243" t="s">
        <v>634</v>
      </c>
      <c r="E243" t="s">
        <v>23</v>
      </c>
      <c r="F243" s="2">
        <v>1</v>
      </c>
      <c r="G243" t="s">
        <v>181</v>
      </c>
      <c r="H243" s="3">
        <v>15.92</v>
      </c>
      <c r="I243" s="3">
        <v>1.1000000000000001</v>
      </c>
      <c r="K243" s="3">
        <v>17.02</v>
      </c>
      <c r="L243" s="3">
        <v>17.02</v>
      </c>
      <c r="N243" t="s">
        <v>133</v>
      </c>
    </row>
    <row r="244" spans="1:14" x14ac:dyDescent="0.2">
      <c r="A244" t="s">
        <v>928</v>
      </c>
      <c r="B244" t="s">
        <v>133</v>
      </c>
      <c r="C244" t="s">
        <v>677</v>
      </c>
      <c r="D244" t="s">
        <v>634</v>
      </c>
      <c r="E244" t="s">
        <v>23</v>
      </c>
      <c r="F244" s="2">
        <v>1</v>
      </c>
      <c r="G244" t="s">
        <v>136</v>
      </c>
      <c r="H244" s="3">
        <v>196.68</v>
      </c>
      <c r="I244" s="3">
        <v>13.2</v>
      </c>
      <c r="K244" s="3">
        <v>209.88</v>
      </c>
      <c r="L244" s="3">
        <v>209.88</v>
      </c>
      <c r="N244" t="s">
        <v>133</v>
      </c>
    </row>
    <row r="246" spans="1:14" s="4" customFormat="1" ht="16" x14ac:dyDescent="0.2">
      <c r="A246" s="4" t="s">
        <v>228</v>
      </c>
      <c r="B246" s="4" t="s">
        <v>32</v>
      </c>
      <c r="M246" s="6">
        <v>36223.919999999998</v>
      </c>
    </row>
    <row r="248" spans="1:14" x14ac:dyDescent="0.2">
      <c r="A248" t="s">
        <v>929</v>
      </c>
      <c r="B248" t="s">
        <v>133</v>
      </c>
      <c r="C248" t="s">
        <v>192</v>
      </c>
      <c r="D248" t="s">
        <v>193</v>
      </c>
      <c r="E248" t="s">
        <v>7</v>
      </c>
      <c r="F248" s="2">
        <v>4</v>
      </c>
      <c r="G248" t="s">
        <v>181</v>
      </c>
      <c r="H248" s="3">
        <v>40.590000000000003</v>
      </c>
      <c r="I248" s="3">
        <v>48.52</v>
      </c>
      <c r="K248" s="3">
        <v>89.11</v>
      </c>
      <c r="L248" s="3">
        <v>356.42</v>
      </c>
      <c r="N248" t="s">
        <v>133</v>
      </c>
    </row>
    <row r="249" spans="1:14" x14ac:dyDescent="0.2">
      <c r="A249" t="s">
        <v>930</v>
      </c>
      <c r="B249" t="s">
        <v>133</v>
      </c>
      <c r="C249" t="s">
        <v>276</v>
      </c>
      <c r="D249" t="s">
        <v>277</v>
      </c>
      <c r="E249" t="s">
        <v>12</v>
      </c>
      <c r="F249" s="2">
        <v>1</v>
      </c>
      <c r="G249" t="s">
        <v>136</v>
      </c>
      <c r="H249" s="3">
        <v>637.88</v>
      </c>
      <c r="I249" s="3">
        <v>2541</v>
      </c>
      <c r="K249" s="3">
        <v>3178.88</v>
      </c>
      <c r="L249" s="3">
        <v>3178.88</v>
      </c>
      <c r="N249" t="s">
        <v>133</v>
      </c>
    </row>
    <row r="250" spans="1:14" x14ac:dyDescent="0.2">
      <c r="A250" t="s">
        <v>931</v>
      </c>
      <c r="B250" t="s">
        <v>133</v>
      </c>
      <c r="C250" t="s">
        <v>272</v>
      </c>
      <c r="D250" t="s">
        <v>273</v>
      </c>
      <c r="E250" t="s">
        <v>12</v>
      </c>
      <c r="F250" s="2">
        <v>1</v>
      </c>
      <c r="G250" t="s">
        <v>136</v>
      </c>
      <c r="H250" s="3">
        <v>265.77999999999997</v>
      </c>
      <c r="I250" s="3">
        <v>957</v>
      </c>
      <c r="K250" s="3">
        <v>1222.78</v>
      </c>
      <c r="L250" s="3">
        <v>1222.78</v>
      </c>
      <c r="N250" t="s">
        <v>133</v>
      </c>
    </row>
    <row r="251" spans="1:14" x14ac:dyDescent="0.2">
      <c r="A251" t="s">
        <v>932</v>
      </c>
      <c r="B251" t="s">
        <v>133</v>
      </c>
      <c r="C251" t="s">
        <v>280</v>
      </c>
      <c r="D251" t="s">
        <v>281</v>
      </c>
      <c r="E251" t="s">
        <v>12</v>
      </c>
      <c r="F251" s="2">
        <v>1</v>
      </c>
      <c r="G251" t="s">
        <v>136</v>
      </c>
      <c r="H251" s="3">
        <v>354.38</v>
      </c>
      <c r="I251" s="3">
        <v>1210</v>
      </c>
      <c r="K251" s="3">
        <v>1564.38</v>
      </c>
      <c r="L251" s="3">
        <v>1564.38</v>
      </c>
      <c r="N251" t="s">
        <v>133</v>
      </c>
    </row>
    <row r="252" spans="1:14" x14ac:dyDescent="0.2">
      <c r="A252" t="s">
        <v>933</v>
      </c>
      <c r="B252" t="s">
        <v>133</v>
      </c>
      <c r="C252" t="s">
        <v>287</v>
      </c>
      <c r="D252" t="s">
        <v>288</v>
      </c>
      <c r="E252" t="s">
        <v>12</v>
      </c>
      <c r="F252" s="2">
        <v>1</v>
      </c>
      <c r="G252" t="s">
        <v>181</v>
      </c>
      <c r="H252" s="3">
        <v>28.35</v>
      </c>
      <c r="I252" s="3">
        <v>14.52</v>
      </c>
      <c r="K252" s="3">
        <v>42.87</v>
      </c>
      <c r="L252" s="3">
        <v>42.87</v>
      </c>
      <c r="N252" t="s">
        <v>133</v>
      </c>
    </row>
    <row r="253" spans="1:14" x14ac:dyDescent="0.2">
      <c r="A253" t="s">
        <v>934</v>
      </c>
      <c r="B253" t="s">
        <v>133</v>
      </c>
      <c r="C253" t="s">
        <v>296</v>
      </c>
      <c r="D253" t="s">
        <v>297</v>
      </c>
      <c r="E253" t="s">
        <v>12</v>
      </c>
      <c r="F253" s="2">
        <v>20</v>
      </c>
      <c r="G253" t="s">
        <v>181</v>
      </c>
      <c r="H253" s="3">
        <v>15.3</v>
      </c>
      <c r="I253" s="3">
        <v>7.43</v>
      </c>
      <c r="K253" s="3">
        <v>22.72</v>
      </c>
      <c r="L253" s="3">
        <v>454.44</v>
      </c>
      <c r="N253" t="s">
        <v>133</v>
      </c>
    </row>
    <row r="254" spans="1:14" x14ac:dyDescent="0.2">
      <c r="A254" t="s">
        <v>935</v>
      </c>
      <c r="B254" t="s">
        <v>133</v>
      </c>
      <c r="C254" t="s">
        <v>299</v>
      </c>
      <c r="D254" t="s">
        <v>300</v>
      </c>
      <c r="E254" t="s">
        <v>12</v>
      </c>
      <c r="F254" s="2">
        <v>4</v>
      </c>
      <c r="G254" t="s">
        <v>181</v>
      </c>
      <c r="H254" s="3">
        <v>6.25</v>
      </c>
      <c r="I254" s="3">
        <v>6.92</v>
      </c>
      <c r="K254" s="3">
        <v>13.17</v>
      </c>
      <c r="L254" s="3">
        <v>52.66</v>
      </c>
      <c r="N254" t="s">
        <v>133</v>
      </c>
    </row>
    <row r="255" spans="1:14" x14ac:dyDescent="0.2">
      <c r="A255" t="s">
        <v>936</v>
      </c>
      <c r="B255" t="s">
        <v>133</v>
      </c>
      <c r="C255" t="s">
        <v>302</v>
      </c>
      <c r="D255" t="s">
        <v>303</v>
      </c>
      <c r="E255" t="s">
        <v>12</v>
      </c>
      <c r="F255" s="2">
        <v>2</v>
      </c>
      <c r="G255" t="s">
        <v>136</v>
      </c>
      <c r="H255" s="3">
        <v>3.12</v>
      </c>
      <c r="I255" s="3">
        <v>0.77</v>
      </c>
      <c r="K255" s="3">
        <v>3.89</v>
      </c>
      <c r="L255" s="3">
        <v>7.78</v>
      </c>
      <c r="N255" t="s">
        <v>133</v>
      </c>
    </row>
    <row r="256" spans="1:14" x14ac:dyDescent="0.2">
      <c r="A256" t="s">
        <v>937</v>
      </c>
      <c r="B256" t="s">
        <v>133</v>
      </c>
      <c r="C256" t="s">
        <v>322</v>
      </c>
      <c r="D256" t="s">
        <v>323</v>
      </c>
      <c r="E256" t="s">
        <v>13</v>
      </c>
      <c r="F256" s="2">
        <v>1</v>
      </c>
      <c r="G256" t="s">
        <v>136</v>
      </c>
      <c r="H256" s="3">
        <v>158.76</v>
      </c>
      <c r="I256" s="3">
        <v>314.60000000000002</v>
      </c>
      <c r="K256" s="3">
        <v>473.36</v>
      </c>
      <c r="L256" s="3">
        <v>473.36</v>
      </c>
      <c r="N256" t="s">
        <v>133</v>
      </c>
    </row>
    <row r="257" spans="1:17" x14ac:dyDescent="0.2">
      <c r="A257" t="s">
        <v>938</v>
      </c>
      <c r="B257" t="s">
        <v>133</v>
      </c>
      <c r="C257" t="s">
        <v>334</v>
      </c>
      <c r="D257" t="s">
        <v>335</v>
      </c>
      <c r="E257" t="s">
        <v>14</v>
      </c>
      <c r="F257" s="2">
        <v>6</v>
      </c>
      <c r="G257" t="s">
        <v>181</v>
      </c>
      <c r="H257" s="3">
        <v>35.44</v>
      </c>
      <c r="I257" s="3">
        <v>13.2</v>
      </c>
      <c r="K257" s="3">
        <v>48.64</v>
      </c>
      <c r="L257" s="3">
        <v>291.83</v>
      </c>
      <c r="N257" t="s">
        <v>133</v>
      </c>
    </row>
    <row r="258" spans="1:17" x14ac:dyDescent="0.2">
      <c r="A258" t="s">
        <v>939</v>
      </c>
      <c r="B258" t="s">
        <v>133</v>
      </c>
      <c r="C258" t="s">
        <v>342</v>
      </c>
      <c r="D258" t="s">
        <v>343</v>
      </c>
      <c r="E258" t="s">
        <v>14</v>
      </c>
      <c r="F258" s="2">
        <v>6</v>
      </c>
      <c r="G258" t="s">
        <v>181</v>
      </c>
      <c r="H258" s="3">
        <v>17.72</v>
      </c>
      <c r="I258" s="3">
        <v>16.5</v>
      </c>
      <c r="K258" s="3">
        <v>34.22</v>
      </c>
      <c r="L258" s="3">
        <v>205.31</v>
      </c>
      <c r="N258" t="s">
        <v>133</v>
      </c>
    </row>
    <row r="259" spans="1:17" x14ac:dyDescent="0.2">
      <c r="A259" t="s">
        <v>940</v>
      </c>
      <c r="B259" t="s">
        <v>133</v>
      </c>
      <c r="C259" t="s">
        <v>364</v>
      </c>
      <c r="D259" t="s">
        <v>365</v>
      </c>
      <c r="E259" t="s">
        <v>15</v>
      </c>
      <c r="F259" s="2">
        <v>30</v>
      </c>
      <c r="G259" t="s">
        <v>141</v>
      </c>
      <c r="H259" s="3">
        <v>35.44</v>
      </c>
      <c r="I259" s="3">
        <v>61.6</v>
      </c>
      <c r="K259" s="3">
        <v>97.04</v>
      </c>
      <c r="L259" s="3">
        <v>2911.13</v>
      </c>
      <c r="N259" t="s">
        <v>133</v>
      </c>
    </row>
    <row r="260" spans="1:17" x14ac:dyDescent="0.2">
      <c r="A260" t="s">
        <v>941</v>
      </c>
      <c r="B260" t="s">
        <v>133</v>
      </c>
      <c r="C260" t="s">
        <v>449</v>
      </c>
      <c r="D260" t="s">
        <v>450</v>
      </c>
      <c r="E260" t="s">
        <v>18</v>
      </c>
      <c r="F260" s="2">
        <v>4</v>
      </c>
      <c r="G260" t="s">
        <v>446</v>
      </c>
      <c r="H260" s="3">
        <v>85.05</v>
      </c>
      <c r="I260" s="3">
        <v>30.25</v>
      </c>
      <c r="K260" s="3">
        <v>115.3</v>
      </c>
      <c r="L260" s="3">
        <v>461.2</v>
      </c>
      <c r="N260" t="s">
        <v>133</v>
      </c>
    </row>
    <row r="261" spans="1:17" x14ac:dyDescent="0.2">
      <c r="A261" t="s">
        <v>942</v>
      </c>
      <c r="B261" t="s">
        <v>133</v>
      </c>
      <c r="C261" t="s">
        <v>456</v>
      </c>
      <c r="D261" t="s">
        <v>457</v>
      </c>
      <c r="E261" t="s">
        <v>18</v>
      </c>
      <c r="F261" s="2">
        <v>2</v>
      </c>
      <c r="G261" t="s">
        <v>446</v>
      </c>
      <c r="H261" s="3">
        <v>85.05</v>
      </c>
      <c r="I261" s="3">
        <v>18.149999999999999</v>
      </c>
      <c r="K261" s="3">
        <v>103.2</v>
      </c>
      <c r="L261" s="3">
        <v>206.4</v>
      </c>
      <c r="N261" t="s">
        <v>133</v>
      </c>
    </row>
    <row r="262" spans="1:17" x14ac:dyDescent="0.2">
      <c r="A262" t="s">
        <v>943</v>
      </c>
      <c r="B262" t="s">
        <v>133</v>
      </c>
      <c r="C262" t="s">
        <v>459</v>
      </c>
      <c r="D262" t="s">
        <v>457</v>
      </c>
      <c r="E262" t="s">
        <v>18</v>
      </c>
      <c r="F262" s="2">
        <v>2</v>
      </c>
      <c r="G262" t="s">
        <v>136</v>
      </c>
      <c r="H262" s="3">
        <v>85.05</v>
      </c>
      <c r="I262" s="3">
        <v>18.149999999999999</v>
      </c>
      <c r="K262" s="3">
        <v>103.2</v>
      </c>
      <c r="L262" s="3">
        <v>206.4</v>
      </c>
      <c r="N262" t="s">
        <v>133</v>
      </c>
    </row>
    <row r="263" spans="1:17" x14ac:dyDescent="0.2">
      <c r="A263" t="s">
        <v>944</v>
      </c>
      <c r="B263" t="s">
        <v>133</v>
      </c>
      <c r="C263" t="s">
        <v>464</v>
      </c>
      <c r="D263" t="s">
        <v>465</v>
      </c>
      <c r="E263" t="s">
        <v>18</v>
      </c>
      <c r="F263" s="2">
        <v>2</v>
      </c>
      <c r="G263" t="s">
        <v>446</v>
      </c>
      <c r="H263" s="3">
        <v>85.05</v>
      </c>
      <c r="I263" s="3">
        <v>12.1</v>
      </c>
      <c r="K263" s="3">
        <v>97.15</v>
      </c>
      <c r="L263" s="3">
        <v>194.3</v>
      </c>
      <c r="N263" t="s">
        <v>133</v>
      </c>
    </row>
    <row r="264" spans="1:17" x14ac:dyDescent="0.2">
      <c r="A264" t="s">
        <v>945</v>
      </c>
      <c r="B264" t="s">
        <v>133</v>
      </c>
      <c r="C264" t="s">
        <v>473</v>
      </c>
      <c r="D264" t="s">
        <v>457</v>
      </c>
      <c r="E264" t="s">
        <v>18</v>
      </c>
      <c r="F264" s="2">
        <v>4</v>
      </c>
      <c r="G264" t="s">
        <v>446</v>
      </c>
      <c r="H264" s="3">
        <v>85.05</v>
      </c>
      <c r="I264" s="3">
        <v>18.149999999999999</v>
      </c>
      <c r="K264" s="3">
        <v>103.2</v>
      </c>
      <c r="L264" s="3">
        <v>412.8</v>
      </c>
      <c r="N264" t="s">
        <v>133</v>
      </c>
    </row>
    <row r="265" spans="1:17" x14ac:dyDescent="0.2">
      <c r="A265" t="s">
        <v>946</v>
      </c>
      <c r="B265" t="s">
        <v>133</v>
      </c>
      <c r="C265" t="s">
        <v>485</v>
      </c>
      <c r="D265" t="s">
        <v>486</v>
      </c>
      <c r="E265" t="s">
        <v>18</v>
      </c>
      <c r="F265" s="2">
        <v>1</v>
      </c>
      <c r="G265" t="s">
        <v>155</v>
      </c>
      <c r="H265" s="3">
        <v>31.22</v>
      </c>
      <c r="I265" s="3">
        <v>22</v>
      </c>
      <c r="K265" s="3">
        <v>53.22</v>
      </c>
      <c r="L265" s="3">
        <v>53.22</v>
      </c>
      <c r="N265" t="s">
        <v>133</v>
      </c>
    </row>
    <row r="266" spans="1:17" x14ac:dyDescent="0.2">
      <c r="A266" t="s">
        <v>947</v>
      </c>
      <c r="B266" t="s">
        <v>133</v>
      </c>
      <c r="C266" t="s">
        <v>490</v>
      </c>
      <c r="D266" t="s">
        <v>445</v>
      </c>
      <c r="E266" t="s">
        <v>18</v>
      </c>
      <c r="F266" s="2">
        <v>1</v>
      </c>
      <c r="G266" t="s">
        <v>446</v>
      </c>
      <c r="H266" s="3">
        <v>85.05</v>
      </c>
      <c r="I266" s="3">
        <v>36.299999999999997</v>
      </c>
      <c r="K266" s="3">
        <v>121.35</v>
      </c>
      <c r="L266" s="3">
        <v>121.35</v>
      </c>
      <c r="N266" t="s">
        <v>133</v>
      </c>
    </row>
    <row r="267" spans="1:17" x14ac:dyDescent="0.2">
      <c r="A267" t="s">
        <v>948</v>
      </c>
      <c r="B267" t="s">
        <v>133</v>
      </c>
      <c r="C267" t="s">
        <v>495</v>
      </c>
      <c r="D267" t="s">
        <v>496</v>
      </c>
      <c r="E267" t="s">
        <v>19</v>
      </c>
      <c r="F267" s="2">
        <v>30</v>
      </c>
      <c r="G267" t="s">
        <v>141</v>
      </c>
      <c r="H267" s="3">
        <v>15.61</v>
      </c>
      <c r="I267" s="3">
        <v>2.2000000000000002</v>
      </c>
      <c r="K267" s="3">
        <v>17.809999999999999</v>
      </c>
      <c r="L267" s="3">
        <v>534.28</v>
      </c>
      <c r="N267" t="s">
        <v>133</v>
      </c>
    </row>
    <row r="268" spans="1:17" x14ac:dyDescent="0.2">
      <c r="A268" t="s">
        <v>949</v>
      </c>
      <c r="B268" t="s">
        <v>133</v>
      </c>
      <c r="C268" t="s">
        <v>508</v>
      </c>
      <c r="D268" t="s">
        <v>496</v>
      </c>
      <c r="E268" t="s">
        <v>20</v>
      </c>
      <c r="F268" s="2">
        <v>52.799999237060547</v>
      </c>
      <c r="G268" t="s">
        <v>141</v>
      </c>
      <c r="H268" s="3">
        <v>15.61</v>
      </c>
      <c r="I268" s="3">
        <v>2.2000000000000002</v>
      </c>
      <c r="K268" s="3">
        <v>17.809999999999999</v>
      </c>
      <c r="L268" s="3">
        <v>940.33</v>
      </c>
      <c r="N268" t="s">
        <v>133</v>
      </c>
    </row>
    <row r="269" spans="1:17" x14ac:dyDescent="0.2">
      <c r="A269" t="s">
        <v>950</v>
      </c>
      <c r="B269" t="s">
        <v>133</v>
      </c>
      <c r="C269" t="s">
        <v>510</v>
      </c>
      <c r="D269" t="s">
        <v>511</v>
      </c>
      <c r="E269" t="s">
        <v>20</v>
      </c>
      <c r="F269" s="2">
        <v>6</v>
      </c>
      <c r="G269" t="s">
        <v>141</v>
      </c>
      <c r="H269" s="3">
        <v>9.3699999999999992</v>
      </c>
      <c r="I269" s="3">
        <v>1.65</v>
      </c>
      <c r="K269" s="3">
        <v>11.02</v>
      </c>
      <c r="L269" s="3">
        <v>66.09</v>
      </c>
      <c r="N269" t="s">
        <v>133</v>
      </c>
    </row>
    <row r="270" spans="1:17" x14ac:dyDescent="0.2">
      <c r="A270" t="s">
        <v>951</v>
      </c>
      <c r="B270" t="s">
        <v>133</v>
      </c>
      <c r="C270" t="s">
        <v>527</v>
      </c>
      <c r="D270" t="s">
        <v>528</v>
      </c>
      <c r="E270" t="s">
        <v>20</v>
      </c>
      <c r="F270" s="2">
        <v>6</v>
      </c>
      <c r="G270" t="s">
        <v>141</v>
      </c>
      <c r="H270" s="3">
        <v>43.71</v>
      </c>
      <c r="I270" s="3">
        <v>72.599999999999994</v>
      </c>
      <c r="K270" s="3">
        <v>116.31</v>
      </c>
      <c r="L270" s="3">
        <v>697.84</v>
      </c>
      <c r="N270" t="s">
        <v>133</v>
      </c>
    </row>
    <row r="271" spans="1:17" x14ac:dyDescent="0.2">
      <c r="A271" t="s">
        <v>952</v>
      </c>
      <c r="B271" t="s">
        <v>133</v>
      </c>
      <c r="C271" t="s">
        <v>538</v>
      </c>
      <c r="D271" t="s">
        <v>539</v>
      </c>
      <c r="E271" t="s">
        <v>21</v>
      </c>
      <c r="F271" s="2">
        <v>30</v>
      </c>
      <c r="G271" t="s">
        <v>141</v>
      </c>
      <c r="H271" s="3">
        <v>4.68</v>
      </c>
      <c r="I271" s="3">
        <v>2.61</v>
      </c>
      <c r="K271" s="3">
        <v>7.28</v>
      </c>
      <c r="L271" s="3">
        <v>218.54</v>
      </c>
      <c r="N271" t="s">
        <v>133</v>
      </c>
      <c r="Q271" t="s">
        <v>540</v>
      </c>
    </row>
    <row r="272" spans="1:17" x14ac:dyDescent="0.2">
      <c r="A272" t="s">
        <v>953</v>
      </c>
      <c r="B272" t="s">
        <v>133</v>
      </c>
      <c r="C272" t="s">
        <v>559</v>
      </c>
      <c r="D272" t="s">
        <v>560</v>
      </c>
      <c r="E272" t="s">
        <v>21</v>
      </c>
      <c r="F272" s="2">
        <v>22</v>
      </c>
      <c r="G272" t="s">
        <v>181</v>
      </c>
      <c r="H272" s="3">
        <v>7.09</v>
      </c>
      <c r="I272" s="3">
        <v>6.27</v>
      </c>
      <c r="K272" s="3">
        <v>13.36</v>
      </c>
      <c r="L272" s="3">
        <v>293.87</v>
      </c>
      <c r="N272" t="s">
        <v>133</v>
      </c>
    </row>
    <row r="273" spans="1:14" x14ac:dyDescent="0.2">
      <c r="A273" t="s">
        <v>954</v>
      </c>
      <c r="B273" t="s">
        <v>133</v>
      </c>
      <c r="C273" t="s">
        <v>565</v>
      </c>
      <c r="D273" t="s">
        <v>566</v>
      </c>
      <c r="E273" t="s">
        <v>21</v>
      </c>
      <c r="F273" s="2">
        <v>30</v>
      </c>
      <c r="G273" t="s">
        <v>141</v>
      </c>
      <c r="H273" s="3">
        <v>64.5</v>
      </c>
      <c r="I273" s="3">
        <v>72.599999999999994</v>
      </c>
      <c r="K273" s="3">
        <v>137.1</v>
      </c>
      <c r="L273" s="3">
        <v>4112.8900000000003</v>
      </c>
      <c r="N273" t="s">
        <v>133</v>
      </c>
    </row>
    <row r="274" spans="1:14" x14ac:dyDescent="0.2">
      <c r="A274" t="s">
        <v>955</v>
      </c>
      <c r="B274" t="s">
        <v>133</v>
      </c>
      <c r="C274" t="s">
        <v>572</v>
      </c>
      <c r="D274" t="s">
        <v>573</v>
      </c>
      <c r="E274" t="s">
        <v>22</v>
      </c>
      <c r="F274" s="2">
        <v>8.3499994277954102</v>
      </c>
      <c r="G274" t="s">
        <v>136</v>
      </c>
      <c r="H274" s="3">
        <v>124.39</v>
      </c>
      <c r="I274" s="3">
        <v>605</v>
      </c>
      <c r="K274" s="3">
        <v>729.39</v>
      </c>
      <c r="L274" s="3">
        <v>6090.37</v>
      </c>
      <c r="N274" t="s">
        <v>133</v>
      </c>
    </row>
    <row r="275" spans="1:14" x14ac:dyDescent="0.2">
      <c r="A275" t="s">
        <v>956</v>
      </c>
      <c r="B275" t="s">
        <v>133</v>
      </c>
      <c r="C275" t="s">
        <v>577</v>
      </c>
      <c r="D275" t="s">
        <v>578</v>
      </c>
      <c r="E275" t="s">
        <v>22</v>
      </c>
      <c r="F275" s="2">
        <v>8.3499994277954102</v>
      </c>
      <c r="G275" t="s">
        <v>136</v>
      </c>
      <c r="H275" s="3">
        <v>109.86</v>
      </c>
      <c r="I275" s="3">
        <v>363</v>
      </c>
      <c r="K275" s="3">
        <v>472.86</v>
      </c>
      <c r="L275" s="3">
        <v>3948.35</v>
      </c>
      <c r="N275" t="s">
        <v>133</v>
      </c>
    </row>
    <row r="276" spans="1:14" x14ac:dyDescent="0.2">
      <c r="A276" t="s">
        <v>957</v>
      </c>
      <c r="B276" t="s">
        <v>133</v>
      </c>
      <c r="C276" t="s">
        <v>582</v>
      </c>
      <c r="D276" t="s">
        <v>583</v>
      </c>
      <c r="E276" t="s">
        <v>22</v>
      </c>
      <c r="F276" s="2">
        <v>5</v>
      </c>
      <c r="G276" t="s">
        <v>181</v>
      </c>
      <c r="H276" s="3">
        <v>69.81</v>
      </c>
      <c r="I276" s="3">
        <v>145.19999999999999</v>
      </c>
      <c r="K276" s="3">
        <v>215.01</v>
      </c>
      <c r="L276" s="3">
        <v>1075.06</v>
      </c>
      <c r="N276" t="s">
        <v>133</v>
      </c>
    </row>
    <row r="277" spans="1:14" x14ac:dyDescent="0.2">
      <c r="A277" t="s">
        <v>958</v>
      </c>
      <c r="B277" t="s">
        <v>133</v>
      </c>
      <c r="C277" t="s">
        <v>587</v>
      </c>
      <c r="D277" t="s">
        <v>588</v>
      </c>
      <c r="E277" t="s">
        <v>22</v>
      </c>
      <c r="F277" s="2">
        <v>1</v>
      </c>
      <c r="G277" t="s">
        <v>446</v>
      </c>
      <c r="H277" s="3">
        <v>85.05</v>
      </c>
      <c r="I277" s="3">
        <v>277.2</v>
      </c>
      <c r="K277" s="3">
        <v>362.25</v>
      </c>
      <c r="L277" s="3">
        <v>362.25</v>
      </c>
      <c r="N277" t="s">
        <v>133</v>
      </c>
    </row>
    <row r="278" spans="1:14" x14ac:dyDescent="0.2">
      <c r="A278" t="s">
        <v>959</v>
      </c>
      <c r="B278" t="s">
        <v>133</v>
      </c>
      <c r="C278" t="s">
        <v>590</v>
      </c>
      <c r="D278" t="s">
        <v>591</v>
      </c>
      <c r="E278" t="s">
        <v>22</v>
      </c>
      <c r="F278" s="2">
        <v>1</v>
      </c>
      <c r="G278" t="s">
        <v>446</v>
      </c>
      <c r="H278" s="3">
        <v>85.05</v>
      </c>
      <c r="I278" s="3">
        <v>278.3</v>
      </c>
      <c r="K278" s="3">
        <v>363.35</v>
      </c>
      <c r="L278" s="3">
        <v>363.35</v>
      </c>
      <c r="N278" t="s">
        <v>133</v>
      </c>
    </row>
    <row r="279" spans="1:14" x14ac:dyDescent="0.2">
      <c r="A279" t="s">
        <v>960</v>
      </c>
      <c r="B279" t="s">
        <v>133</v>
      </c>
      <c r="C279" t="s">
        <v>593</v>
      </c>
      <c r="D279" t="s">
        <v>594</v>
      </c>
      <c r="E279" t="s">
        <v>22</v>
      </c>
      <c r="F279" s="2">
        <v>1</v>
      </c>
      <c r="G279" t="s">
        <v>136</v>
      </c>
      <c r="H279" s="3">
        <v>31.22</v>
      </c>
      <c r="I279" s="3">
        <v>462</v>
      </c>
      <c r="K279" s="3">
        <v>493.22</v>
      </c>
      <c r="L279" s="3">
        <v>493.22</v>
      </c>
      <c r="N279" t="s">
        <v>133</v>
      </c>
    </row>
    <row r="280" spans="1:14" x14ac:dyDescent="0.2">
      <c r="A280" t="s">
        <v>961</v>
      </c>
      <c r="B280" t="s">
        <v>133</v>
      </c>
      <c r="C280" t="s">
        <v>596</v>
      </c>
      <c r="D280" t="s">
        <v>597</v>
      </c>
      <c r="E280" t="s">
        <v>22</v>
      </c>
      <c r="F280" s="2">
        <v>1</v>
      </c>
      <c r="G280" t="s">
        <v>136</v>
      </c>
      <c r="H280" s="3">
        <v>31.22</v>
      </c>
      <c r="I280" s="3">
        <v>242</v>
      </c>
      <c r="K280" s="3">
        <v>273.22000000000003</v>
      </c>
      <c r="L280" s="3">
        <v>273.22000000000003</v>
      </c>
      <c r="N280" t="s">
        <v>133</v>
      </c>
    </row>
    <row r="281" spans="1:14" x14ac:dyDescent="0.2">
      <c r="A281" t="s">
        <v>962</v>
      </c>
      <c r="B281" t="s">
        <v>133</v>
      </c>
      <c r="C281" t="s">
        <v>599</v>
      </c>
      <c r="D281" t="s">
        <v>600</v>
      </c>
      <c r="E281" t="s">
        <v>22</v>
      </c>
      <c r="F281" s="2">
        <v>1</v>
      </c>
      <c r="G281" t="s">
        <v>136</v>
      </c>
      <c r="H281" s="3">
        <v>53.16</v>
      </c>
      <c r="I281" s="3">
        <v>592.9</v>
      </c>
      <c r="K281" s="3">
        <v>646.05999999999995</v>
      </c>
      <c r="L281" s="3">
        <v>646.05999999999995</v>
      </c>
      <c r="N281" t="s">
        <v>133</v>
      </c>
    </row>
    <row r="282" spans="1:14" x14ac:dyDescent="0.2">
      <c r="A282" t="s">
        <v>963</v>
      </c>
      <c r="B282" t="s">
        <v>133</v>
      </c>
      <c r="C282" t="s">
        <v>602</v>
      </c>
      <c r="D282" t="s">
        <v>603</v>
      </c>
      <c r="E282" t="s">
        <v>22</v>
      </c>
      <c r="F282" s="2">
        <v>1</v>
      </c>
      <c r="G282" t="s">
        <v>446</v>
      </c>
      <c r="H282" s="3">
        <v>85.05</v>
      </c>
      <c r="I282" s="3">
        <v>266.2</v>
      </c>
      <c r="K282" s="3">
        <v>351.25</v>
      </c>
      <c r="L282" s="3">
        <v>351.25</v>
      </c>
      <c r="N282" t="s">
        <v>133</v>
      </c>
    </row>
    <row r="283" spans="1:14" x14ac:dyDescent="0.2">
      <c r="A283" t="s">
        <v>964</v>
      </c>
      <c r="B283" t="s">
        <v>133</v>
      </c>
      <c r="C283" t="s">
        <v>90</v>
      </c>
      <c r="D283" t="s">
        <v>612</v>
      </c>
      <c r="E283" t="s">
        <v>22</v>
      </c>
      <c r="F283" s="2">
        <v>1</v>
      </c>
      <c r="G283" t="s">
        <v>136</v>
      </c>
      <c r="H283" s="3">
        <v>104.54</v>
      </c>
      <c r="I283" s="3">
        <v>302.5</v>
      </c>
      <c r="K283" s="3">
        <v>407.04</v>
      </c>
      <c r="L283" s="3">
        <v>407.04</v>
      </c>
      <c r="N283" t="s">
        <v>133</v>
      </c>
    </row>
    <row r="284" spans="1:14" x14ac:dyDescent="0.2">
      <c r="A284" t="s">
        <v>965</v>
      </c>
      <c r="B284" t="s">
        <v>133</v>
      </c>
      <c r="C284" t="s">
        <v>91</v>
      </c>
      <c r="D284" t="s">
        <v>388</v>
      </c>
      <c r="E284" t="s">
        <v>22</v>
      </c>
      <c r="F284" s="2">
        <v>1</v>
      </c>
      <c r="G284" t="s">
        <v>136</v>
      </c>
      <c r="H284" s="3">
        <v>14.18</v>
      </c>
      <c r="I284" s="3">
        <v>33</v>
      </c>
      <c r="K284" s="3">
        <v>47.18</v>
      </c>
      <c r="L284" s="3">
        <v>47.18</v>
      </c>
      <c r="N284" t="s">
        <v>133</v>
      </c>
    </row>
    <row r="285" spans="1:14" x14ac:dyDescent="0.2">
      <c r="A285" t="s">
        <v>966</v>
      </c>
      <c r="B285" t="s">
        <v>133</v>
      </c>
      <c r="C285" t="s">
        <v>92</v>
      </c>
      <c r="D285" t="s">
        <v>619</v>
      </c>
      <c r="E285" t="s">
        <v>22</v>
      </c>
      <c r="F285" s="2">
        <v>1</v>
      </c>
      <c r="G285" t="s">
        <v>136</v>
      </c>
      <c r="H285" s="3">
        <v>56.7</v>
      </c>
      <c r="I285" s="3">
        <v>121</v>
      </c>
      <c r="K285" s="3">
        <v>177.7</v>
      </c>
      <c r="L285" s="3">
        <v>177.7</v>
      </c>
      <c r="N285" t="s">
        <v>133</v>
      </c>
    </row>
    <row r="286" spans="1:14" x14ac:dyDescent="0.2">
      <c r="A286" t="s">
        <v>967</v>
      </c>
      <c r="B286" t="s">
        <v>133</v>
      </c>
      <c r="C286" t="s">
        <v>623</v>
      </c>
      <c r="D286" t="s">
        <v>624</v>
      </c>
      <c r="E286" t="s">
        <v>22</v>
      </c>
      <c r="F286" s="2">
        <v>1</v>
      </c>
      <c r="G286" t="s">
        <v>155</v>
      </c>
      <c r="H286" s="3">
        <v>0</v>
      </c>
      <c r="I286" s="3">
        <v>121</v>
      </c>
      <c r="K286" s="3">
        <v>121</v>
      </c>
      <c r="L286" s="3">
        <v>121</v>
      </c>
      <c r="N286" t="s">
        <v>133</v>
      </c>
    </row>
    <row r="287" spans="1:14" x14ac:dyDescent="0.2">
      <c r="A287" t="s">
        <v>968</v>
      </c>
      <c r="B287" t="s">
        <v>133</v>
      </c>
      <c r="C287" t="s">
        <v>626</v>
      </c>
      <c r="D287" t="s">
        <v>627</v>
      </c>
      <c r="E287" t="s">
        <v>22</v>
      </c>
      <c r="F287" s="2">
        <v>1</v>
      </c>
      <c r="G287" t="s">
        <v>136</v>
      </c>
      <c r="H287" s="3">
        <v>15.61</v>
      </c>
      <c r="I287" s="3">
        <v>22</v>
      </c>
      <c r="K287" s="3">
        <v>37.61</v>
      </c>
      <c r="L287" s="3">
        <v>37.61</v>
      </c>
      <c r="N287" t="s">
        <v>133</v>
      </c>
    </row>
    <row r="288" spans="1:14" x14ac:dyDescent="0.2">
      <c r="A288" t="s">
        <v>969</v>
      </c>
      <c r="B288" t="s">
        <v>133</v>
      </c>
      <c r="C288" t="s">
        <v>637</v>
      </c>
      <c r="D288" t="s">
        <v>638</v>
      </c>
      <c r="E288" t="s">
        <v>23</v>
      </c>
      <c r="F288" s="2">
        <v>30</v>
      </c>
      <c r="G288" t="s">
        <v>141</v>
      </c>
      <c r="H288" s="3">
        <v>19.98</v>
      </c>
      <c r="I288" s="3">
        <v>1.51</v>
      </c>
      <c r="K288" s="3">
        <v>21.49</v>
      </c>
      <c r="L288" s="3">
        <v>644.61</v>
      </c>
      <c r="N288" t="s">
        <v>133</v>
      </c>
    </row>
    <row r="289" spans="1:14" x14ac:dyDescent="0.2">
      <c r="A289" t="s">
        <v>970</v>
      </c>
      <c r="B289" t="s">
        <v>133</v>
      </c>
      <c r="C289" t="s">
        <v>647</v>
      </c>
      <c r="D289" t="s">
        <v>638</v>
      </c>
      <c r="E289" t="s">
        <v>23</v>
      </c>
      <c r="F289" s="2">
        <v>52.799999237060547</v>
      </c>
      <c r="G289" t="s">
        <v>141</v>
      </c>
      <c r="H289" s="3">
        <v>19.04</v>
      </c>
      <c r="I289" s="3">
        <v>1.51</v>
      </c>
      <c r="K289" s="3">
        <v>20.55</v>
      </c>
      <c r="L289" s="3">
        <v>1085.06</v>
      </c>
      <c r="N289" t="s">
        <v>133</v>
      </c>
    </row>
    <row r="290" spans="1:14" x14ac:dyDescent="0.2">
      <c r="A290" t="s">
        <v>971</v>
      </c>
      <c r="B290" t="s">
        <v>133</v>
      </c>
      <c r="C290" t="s">
        <v>653</v>
      </c>
      <c r="D290" t="s">
        <v>634</v>
      </c>
      <c r="E290" t="s">
        <v>23</v>
      </c>
      <c r="F290" s="2">
        <v>22</v>
      </c>
      <c r="G290" t="s">
        <v>181</v>
      </c>
      <c r="H290" s="3">
        <v>15.92</v>
      </c>
      <c r="I290" s="3">
        <v>1.1000000000000001</v>
      </c>
      <c r="K290" s="3">
        <v>17.02</v>
      </c>
      <c r="L290" s="3">
        <v>374.47</v>
      </c>
      <c r="N290" t="s">
        <v>133</v>
      </c>
    </row>
    <row r="291" spans="1:14" x14ac:dyDescent="0.2">
      <c r="A291" t="s">
        <v>972</v>
      </c>
      <c r="B291" t="s">
        <v>133</v>
      </c>
      <c r="C291" t="s">
        <v>659</v>
      </c>
      <c r="D291" t="s">
        <v>634</v>
      </c>
      <c r="E291" t="s">
        <v>23</v>
      </c>
      <c r="F291" s="2">
        <v>1</v>
      </c>
      <c r="G291" t="s">
        <v>136</v>
      </c>
      <c r="H291" s="3">
        <v>152.97</v>
      </c>
      <c r="I291" s="3">
        <v>13.2</v>
      </c>
      <c r="K291" s="3">
        <v>166.17</v>
      </c>
      <c r="L291" s="3">
        <v>166.17</v>
      </c>
      <c r="N291" t="s">
        <v>133</v>
      </c>
    </row>
    <row r="292" spans="1:14" x14ac:dyDescent="0.2">
      <c r="A292" t="s">
        <v>973</v>
      </c>
      <c r="B292" t="s">
        <v>133</v>
      </c>
      <c r="C292" t="s">
        <v>667</v>
      </c>
      <c r="D292" t="s">
        <v>634</v>
      </c>
      <c r="E292" t="s">
        <v>23</v>
      </c>
      <c r="F292" s="2">
        <v>1</v>
      </c>
      <c r="G292" t="s">
        <v>136</v>
      </c>
      <c r="H292" s="3">
        <v>46.2</v>
      </c>
      <c r="I292" s="3">
        <v>5.5</v>
      </c>
      <c r="K292" s="3">
        <v>51.7</v>
      </c>
      <c r="L292" s="3">
        <v>51.7</v>
      </c>
      <c r="N292" t="s">
        <v>133</v>
      </c>
    </row>
    <row r="293" spans="1:14" x14ac:dyDescent="0.2">
      <c r="A293" t="s">
        <v>974</v>
      </c>
      <c r="B293" t="s">
        <v>133</v>
      </c>
      <c r="C293" t="s">
        <v>675</v>
      </c>
      <c r="D293" t="s">
        <v>634</v>
      </c>
      <c r="E293" t="s">
        <v>23</v>
      </c>
      <c r="F293" s="2">
        <v>1</v>
      </c>
      <c r="G293" t="s">
        <v>181</v>
      </c>
      <c r="H293" s="3">
        <v>15.92</v>
      </c>
      <c r="I293" s="3">
        <v>1.1000000000000001</v>
      </c>
      <c r="K293" s="3">
        <v>17.02</v>
      </c>
      <c r="L293" s="3">
        <v>17.02</v>
      </c>
      <c r="N293" t="s">
        <v>133</v>
      </c>
    </row>
    <row r="294" spans="1:14" x14ac:dyDescent="0.2">
      <c r="A294" t="s">
        <v>975</v>
      </c>
      <c r="B294" t="s">
        <v>133</v>
      </c>
      <c r="C294" t="s">
        <v>677</v>
      </c>
      <c r="D294" t="s">
        <v>634</v>
      </c>
      <c r="E294" t="s">
        <v>23</v>
      </c>
      <c r="F294" s="2">
        <v>1</v>
      </c>
      <c r="G294" t="s">
        <v>136</v>
      </c>
      <c r="H294" s="3">
        <v>196.68</v>
      </c>
      <c r="I294" s="3">
        <v>13.2</v>
      </c>
      <c r="K294" s="3">
        <v>209.88</v>
      </c>
      <c r="L294" s="3">
        <v>209.88</v>
      </c>
      <c r="N294" t="s">
        <v>133</v>
      </c>
    </row>
    <row r="297" spans="1:14" s="7" customFormat="1" ht="16" x14ac:dyDescent="0.2">
      <c r="C297" s="7" t="s">
        <v>702</v>
      </c>
      <c r="M297" s="7">
        <v>149923.49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0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8.1640625" bestFit="1" customWidth="1"/>
    <col min="2" max="2" width="16.1640625" bestFit="1" customWidth="1"/>
    <col min="3" max="3" width="69.5" bestFit="1" customWidth="1"/>
    <col min="4" max="4" width="106.6640625" bestFit="1" customWidth="1"/>
    <col min="5" max="5" width="29.5" bestFit="1" customWidth="1"/>
    <col min="6" max="6" width="6.33203125" bestFit="1" customWidth="1"/>
    <col min="7" max="7" width="5.1640625" bestFit="1" customWidth="1"/>
    <col min="8" max="8" width="8.83203125" bestFit="1" customWidth="1"/>
    <col min="9" max="9" width="19.33203125" bestFit="1" customWidth="1"/>
    <col min="10" max="10" width="18" bestFit="1" customWidth="1"/>
    <col min="11" max="11" width="10.6640625" bestFit="1" customWidth="1"/>
    <col min="12" max="12" width="10.5" bestFit="1" customWidth="1"/>
    <col min="13" max="13" width="15" bestFit="1" customWidth="1"/>
    <col min="14" max="14" width="7.33203125" bestFit="1" customWidth="1"/>
    <col min="15" max="15" width="13" bestFit="1" customWidth="1"/>
    <col min="16" max="16" width="90.83203125" bestFit="1" customWidth="1"/>
    <col min="17" max="17" width="102.5" bestFit="1" customWidth="1"/>
  </cols>
  <sheetData>
    <row r="1" spans="1:17" s="5" customFormat="1" ht="16" x14ac:dyDescent="0.2">
      <c r="A1" s="5" t="s">
        <v>113</v>
      </c>
      <c r="B1" s="5" t="s">
        <v>976</v>
      </c>
      <c r="C1" s="5" t="s">
        <v>116</v>
      </c>
      <c r="D1" s="5" t="s">
        <v>117</v>
      </c>
      <c r="E1" s="5" t="s">
        <v>25</v>
      </c>
      <c r="F1" s="5" t="s">
        <v>118</v>
      </c>
      <c r="G1" s="5" t="s">
        <v>119</v>
      </c>
      <c r="H1" s="5" t="s">
        <v>120</v>
      </c>
      <c r="I1" s="5" t="s">
        <v>121</v>
      </c>
      <c r="J1" s="5" t="s">
        <v>122</v>
      </c>
      <c r="K1" s="5" t="s">
        <v>123</v>
      </c>
      <c r="L1" s="5" t="s">
        <v>124</v>
      </c>
      <c r="M1" s="5" t="s">
        <v>977</v>
      </c>
      <c r="N1" s="5" t="s">
        <v>126</v>
      </c>
      <c r="O1" s="5" t="s">
        <v>127</v>
      </c>
      <c r="P1" s="5" t="s">
        <v>128</v>
      </c>
      <c r="Q1" s="5" t="s">
        <v>129</v>
      </c>
    </row>
    <row r="3" spans="1:17" s="4" customFormat="1" ht="16" x14ac:dyDescent="0.2">
      <c r="A3" s="4" t="s">
        <v>130</v>
      </c>
      <c r="B3" s="4" t="s">
        <v>978</v>
      </c>
      <c r="M3" s="6">
        <v>12092.63</v>
      </c>
    </row>
    <row r="5" spans="1:17" x14ac:dyDescent="0.2">
      <c r="A5" t="s">
        <v>704</v>
      </c>
      <c r="B5" t="s">
        <v>133</v>
      </c>
      <c r="C5" t="s">
        <v>192</v>
      </c>
      <c r="D5" t="s">
        <v>193</v>
      </c>
      <c r="E5" t="s">
        <v>26</v>
      </c>
      <c r="F5" s="2">
        <v>1</v>
      </c>
      <c r="G5" t="s">
        <v>181</v>
      </c>
      <c r="H5" s="3">
        <v>40.58</v>
      </c>
      <c r="I5" s="3">
        <v>48.52</v>
      </c>
      <c r="K5" s="3">
        <v>89.1</v>
      </c>
      <c r="L5" s="3">
        <v>89.1</v>
      </c>
      <c r="N5" t="s">
        <v>133</v>
      </c>
    </row>
    <row r="6" spans="1:17" x14ac:dyDescent="0.2">
      <c r="A6" t="s">
        <v>705</v>
      </c>
      <c r="B6" t="s">
        <v>133</v>
      </c>
      <c r="C6" t="s">
        <v>192</v>
      </c>
      <c r="D6" t="s">
        <v>193</v>
      </c>
      <c r="E6" t="s">
        <v>27</v>
      </c>
      <c r="F6" s="2">
        <v>1</v>
      </c>
      <c r="G6" t="s">
        <v>181</v>
      </c>
      <c r="H6" s="3">
        <v>40.58</v>
      </c>
      <c r="I6" s="3">
        <v>48.52</v>
      </c>
      <c r="K6" s="3">
        <v>89.1</v>
      </c>
      <c r="L6" s="3">
        <v>89.1</v>
      </c>
      <c r="N6" t="s">
        <v>133</v>
      </c>
    </row>
    <row r="7" spans="1:17" x14ac:dyDescent="0.2">
      <c r="A7" t="s">
        <v>706</v>
      </c>
      <c r="B7" t="s">
        <v>133</v>
      </c>
      <c r="C7" t="s">
        <v>192</v>
      </c>
      <c r="D7" t="s">
        <v>193</v>
      </c>
      <c r="E7" t="s">
        <v>28</v>
      </c>
      <c r="F7" s="2">
        <v>2</v>
      </c>
      <c r="G7" t="s">
        <v>181</v>
      </c>
      <c r="H7" s="3">
        <v>40.590000000000003</v>
      </c>
      <c r="I7" s="3">
        <v>48.52</v>
      </c>
      <c r="K7" s="3">
        <v>89.11</v>
      </c>
      <c r="L7" s="3">
        <v>178.21</v>
      </c>
      <c r="N7" t="s">
        <v>133</v>
      </c>
    </row>
    <row r="8" spans="1:17" x14ac:dyDescent="0.2">
      <c r="A8" t="s">
        <v>707</v>
      </c>
      <c r="B8" t="s">
        <v>133</v>
      </c>
      <c r="C8" t="s">
        <v>192</v>
      </c>
      <c r="D8" t="s">
        <v>193</v>
      </c>
      <c r="E8" t="s">
        <v>29</v>
      </c>
      <c r="F8" s="2">
        <v>2</v>
      </c>
      <c r="G8" t="s">
        <v>181</v>
      </c>
      <c r="H8" s="3">
        <v>40.590000000000003</v>
      </c>
      <c r="I8" s="3">
        <v>48.52</v>
      </c>
      <c r="K8" s="3">
        <v>89.11</v>
      </c>
      <c r="L8" s="3">
        <v>178.21</v>
      </c>
      <c r="N8" t="s">
        <v>133</v>
      </c>
    </row>
    <row r="9" spans="1:17" x14ac:dyDescent="0.2">
      <c r="A9" t="s">
        <v>708</v>
      </c>
      <c r="B9" t="s">
        <v>133</v>
      </c>
      <c r="C9" t="s">
        <v>192</v>
      </c>
      <c r="D9" t="s">
        <v>193</v>
      </c>
      <c r="E9" t="s">
        <v>31</v>
      </c>
      <c r="F9" s="2">
        <v>4</v>
      </c>
      <c r="G9" t="s">
        <v>181</v>
      </c>
      <c r="H9" s="3">
        <v>40.590000000000003</v>
      </c>
      <c r="I9" s="3">
        <v>48.52</v>
      </c>
      <c r="K9" s="3">
        <v>89.11</v>
      </c>
      <c r="L9" s="3">
        <v>356.42</v>
      </c>
      <c r="N9" t="s">
        <v>133</v>
      </c>
    </row>
    <row r="10" spans="1:17" x14ac:dyDescent="0.2">
      <c r="A10" t="s">
        <v>709</v>
      </c>
      <c r="B10" t="s">
        <v>133</v>
      </c>
      <c r="C10" t="s">
        <v>192</v>
      </c>
      <c r="D10" t="s">
        <v>193</v>
      </c>
      <c r="E10" t="s">
        <v>32</v>
      </c>
      <c r="F10" s="2">
        <v>4</v>
      </c>
      <c r="G10" t="s">
        <v>181</v>
      </c>
      <c r="H10" s="3">
        <v>40.590000000000003</v>
      </c>
      <c r="I10" s="3">
        <v>48.52</v>
      </c>
      <c r="K10" s="3">
        <v>89.11</v>
      </c>
      <c r="L10" s="3">
        <v>356.42</v>
      </c>
      <c r="N10" t="s">
        <v>133</v>
      </c>
    </row>
    <row r="11" spans="1:17" x14ac:dyDescent="0.2">
      <c r="A11" t="s">
        <v>710</v>
      </c>
      <c r="B11" t="s">
        <v>133</v>
      </c>
      <c r="C11" t="s">
        <v>202</v>
      </c>
      <c r="D11" t="s">
        <v>203</v>
      </c>
      <c r="E11" t="s">
        <v>30</v>
      </c>
      <c r="F11" s="2">
        <v>5.4000000953674316</v>
      </c>
      <c r="G11" t="s">
        <v>181</v>
      </c>
      <c r="H11" s="3">
        <v>15.61</v>
      </c>
      <c r="I11" s="3">
        <v>9.74</v>
      </c>
      <c r="K11" s="3">
        <v>25.34</v>
      </c>
      <c r="L11" s="3">
        <v>136.86000000000001</v>
      </c>
      <c r="N11" t="s">
        <v>133</v>
      </c>
      <c r="Q11" t="s">
        <v>204</v>
      </c>
    </row>
    <row r="12" spans="1:17" x14ac:dyDescent="0.2">
      <c r="A12" t="s">
        <v>711</v>
      </c>
      <c r="B12" t="s">
        <v>133</v>
      </c>
      <c r="C12" t="s">
        <v>206</v>
      </c>
      <c r="D12" t="s">
        <v>207</v>
      </c>
      <c r="E12" t="s">
        <v>30</v>
      </c>
      <c r="F12" s="2">
        <v>44.550003051757812</v>
      </c>
      <c r="G12" t="s">
        <v>141</v>
      </c>
      <c r="H12" s="3">
        <v>22.79</v>
      </c>
      <c r="I12" s="3">
        <v>24.88</v>
      </c>
      <c r="K12" s="3">
        <v>47.67</v>
      </c>
      <c r="L12" s="3">
        <v>2123.77</v>
      </c>
      <c r="N12" t="s">
        <v>133</v>
      </c>
      <c r="Q12" t="s">
        <v>208</v>
      </c>
    </row>
    <row r="13" spans="1:17" x14ac:dyDescent="0.2">
      <c r="A13" t="s">
        <v>712</v>
      </c>
      <c r="B13" t="s">
        <v>133</v>
      </c>
      <c r="C13" t="s">
        <v>210</v>
      </c>
      <c r="D13" t="s">
        <v>211</v>
      </c>
      <c r="E13" t="s">
        <v>30</v>
      </c>
      <c r="F13" s="2">
        <v>44.550003051757812</v>
      </c>
      <c r="G13" t="s">
        <v>141</v>
      </c>
      <c r="H13" s="3">
        <v>5.31</v>
      </c>
      <c r="I13" s="3">
        <v>0.84</v>
      </c>
      <c r="K13" s="3">
        <v>6.14</v>
      </c>
      <c r="L13" s="3">
        <v>273.68</v>
      </c>
      <c r="N13" t="s">
        <v>133</v>
      </c>
    </row>
    <row r="14" spans="1:17" x14ac:dyDescent="0.2">
      <c r="A14" t="s">
        <v>713</v>
      </c>
      <c r="B14" t="s">
        <v>133</v>
      </c>
      <c r="C14" t="s">
        <v>213</v>
      </c>
      <c r="D14" t="s">
        <v>214</v>
      </c>
      <c r="E14" t="s">
        <v>30</v>
      </c>
      <c r="F14" s="2">
        <v>44.550003051757812</v>
      </c>
      <c r="G14" t="s">
        <v>141</v>
      </c>
      <c r="H14" s="3">
        <v>74.930000000000007</v>
      </c>
      <c r="I14" s="3">
        <v>76.78</v>
      </c>
      <c r="K14" s="3">
        <v>151.71</v>
      </c>
      <c r="L14" s="3">
        <v>6758.46</v>
      </c>
      <c r="N14" t="s">
        <v>133</v>
      </c>
      <c r="Q14" t="s">
        <v>215</v>
      </c>
    </row>
    <row r="15" spans="1:17" x14ac:dyDescent="0.2">
      <c r="A15" t="s">
        <v>714</v>
      </c>
      <c r="B15" t="s">
        <v>133</v>
      </c>
      <c r="C15" t="s">
        <v>296</v>
      </c>
      <c r="D15" t="s">
        <v>297</v>
      </c>
      <c r="E15" t="s">
        <v>26</v>
      </c>
      <c r="F15" s="2">
        <v>4</v>
      </c>
      <c r="G15" t="s">
        <v>181</v>
      </c>
      <c r="H15" s="3">
        <v>15.3</v>
      </c>
      <c r="I15" s="3">
        <v>7.43</v>
      </c>
      <c r="K15" s="3">
        <v>22.72</v>
      </c>
      <c r="L15" s="3">
        <v>90.89</v>
      </c>
      <c r="N15" t="s">
        <v>133</v>
      </c>
    </row>
    <row r="16" spans="1:17" x14ac:dyDescent="0.2">
      <c r="A16" t="s">
        <v>715</v>
      </c>
      <c r="B16" t="s">
        <v>133</v>
      </c>
      <c r="C16" t="s">
        <v>299</v>
      </c>
      <c r="D16" t="s">
        <v>300</v>
      </c>
      <c r="E16" t="s">
        <v>26</v>
      </c>
      <c r="F16" s="2">
        <v>1</v>
      </c>
      <c r="G16" t="s">
        <v>181</v>
      </c>
      <c r="H16" s="3">
        <v>6.24</v>
      </c>
      <c r="I16" s="3">
        <v>6.92</v>
      </c>
      <c r="K16" s="3">
        <v>13.16</v>
      </c>
      <c r="L16" s="3">
        <v>13.16</v>
      </c>
      <c r="N16" t="s">
        <v>133</v>
      </c>
    </row>
    <row r="17" spans="1:14" x14ac:dyDescent="0.2">
      <c r="A17" t="s">
        <v>716</v>
      </c>
      <c r="B17" t="s">
        <v>133</v>
      </c>
      <c r="C17" t="s">
        <v>302</v>
      </c>
      <c r="D17" t="s">
        <v>303</v>
      </c>
      <c r="E17" t="s">
        <v>26</v>
      </c>
      <c r="F17" s="2">
        <v>1</v>
      </c>
      <c r="G17" t="s">
        <v>136</v>
      </c>
      <c r="H17" s="3">
        <v>3.12</v>
      </c>
      <c r="I17" s="3">
        <v>0.77</v>
      </c>
      <c r="K17" s="3">
        <v>3.89</v>
      </c>
      <c r="L17" s="3">
        <v>3.89</v>
      </c>
      <c r="N17" t="s">
        <v>133</v>
      </c>
    </row>
    <row r="18" spans="1:14" x14ac:dyDescent="0.2">
      <c r="A18" t="s">
        <v>717</v>
      </c>
      <c r="B18" t="s">
        <v>133</v>
      </c>
      <c r="C18" t="s">
        <v>296</v>
      </c>
      <c r="D18" t="s">
        <v>297</v>
      </c>
      <c r="E18" t="s">
        <v>27</v>
      </c>
      <c r="F18" s="2">
        <v>4</v>
      </c>
      <c r="G18" t="s">
        <v>181</v>
      </c>
      <c r="H18" s="3">
        <v>15.3</v>
      </c>
      <c r="I18" s="3">
        <v>7.43</v>
      </c>
      <c r="K18" s="3">
        <v>22.72</v>
      </c>
      <c r="L18" s="3">
        <v>90.89</v>
      </c>
      <c r="N18" t="s">
        <v>133</v>
      </c>
    </row>
    <row r="19" spans="1:14" x14ac:dyDescent="0.2">
      <c r="A19" t="s">
        <v>718</v>
      </c>
      <c r="B19" t="s">
        <v>133</v>
      </c>
      <c r="C19" t="s">
        <v>299</v>
      </c>
      <c r="D19" t="s">
        <v>300</v>
      </c>
      <c r="E19" t="s">
        <v>27</v>
      </c>
      <c r="F19" s="2">
        <v>1</v>
      </c>
      <c r="G19" t="s">
        <v>181</v>
      </c>
      <c r="H19" s="3">
        <v>6.24</v>
      </c>
      <c r="I19" s="3">
        <v>6.92</v>
      </c>
      <c r="K19" s="3">
        <v>13.16</v>
      </c>
      <c r="L19" s="3">
        <v>13.16</v>
      </c>
      <c r="N19" t="s">
        <v>133</v>
      </c>
    </row>
    <row r="20" spans="1:14" x14ac:dyDescent="0.2">
      <c r="A20" t="s">
        <v>719</v>
      </c>
      <c r="B20" t="s">
        <v>133</v>
      </c>
      <c r="C20" t="s">
        <v>302</v>
      </c>
      <c r="D20" t="s">
        <v>303</v>
      </c>
      <c r="E20" t="s">
        <v>27</v>
      </c>
      <c r="F20" s="2">
        <v>1</v>
      </c>
      <c r="G20" t="s">
        <v>136</v>
      </c>
      <c r="H20" s="3">
        <v>3.12</v>
      </c>
      <c r="I20" s="3">
        <v>0.77</v>
      </c>
      <c r="K20" s="3">
        <v>3.89</v>
      </c>
      <c r="L20" s="3">
        <v>3.89</v>
      </c>
      <c r="N20" t="s">
        <v>133</v>
      </c>
    </row>
    <row r="21" spans="1:14" x14ac:dyDescent="0.2">
      <c r="A21" t="s">
        <v>720</v>
      </c>
      <c r="B21" t="s">
        <v>133</v>
      </c>
      <c r="C21" t="s">
        <v>296</v>
      </c>
      <c r="D21" t="s">
        <v>297</v>
      </c>
      <c r="E21" t="s">
        <v>28</v>
      </c>
      <c r="F21" s="2">
        <v>6</v>
      </c>
      <c r="G21" t="s">
        <v>181</v>
      </c>
      <c r="H21" s="3">
        <v>15.3</v>
      </c>
      <c r="I21" s="3">
        <v>7.43</v>
      </c>
      <c r="K21" s="3">
        <v>22.72</v>
      </c>
      <c r="L21" s="3">
        <v>136.33000000000001</v>
      </c>
      <c r="N21" t="s">
        <v>133</v>
      </c>
    </row>
    <row r="22" spans="1:14" x14ac:dyDescent="0.2">
      <c r="A22" t="s">
        <v>721</v>
      </c>
      <c r="B22" t="s">
        <v>133</v>
      </c>
      <c r="C22" t="s">
        <v>299</v>
      </c>
      <c r="D22" t="s">
        <v>300</v>
      </c>
      <c r="E22" t="s">
        <v>28</v>
      </c>
      <c r="F22" s="2">
        <v>1</v>
      </c>
      <c r="G22" t="s">
        <v>181</v>
      </c>
      <c r="H22" s="3">
        <v>6.24</v>
      </c>
      <c r="I22" s="3">
        <v>6.92</v>
      </c>
      <c r="K22" s="3">
        <v>13.16</v>
      </c>
      <c r="L22" s="3">
        <v>13.16</v>
      </c>
      <c r="N22" t="s">
        <v>133</v>
      </c>
    </row>
    <row r="23" spans="1:14" x14ac:dyDescent="0.2">
      <c r="A23" t="s">
        <v>722</v>
      </c>
      <c r="B23" t="s">
        <v>133</v>
      </c>
      <c r="C23" t="s">
        <v>302</v>
      </c>
      <c r="D23" t="s">
        <v>303</v>
      </c>
      <c r="E23" t="s">
        <v>28</v>
      </c>
      <c r="F23" s="2">
        <v>1</v>
      </c>
      <c r="G23" t="s">
        <v>136</v>
      </c>
      <c r="H23" s="3">
        <v>3.12</v>
      </c>
      <c r="I23" s="3">
        <v>0.77</v>
      </c>
      <c r="K23" s="3">
        <v>3.89</v>
      </c>
      <c r="L23" s="3">
        <v>3.89</v>
      </c>
      <c r="N23" t="s">
        <v>133</v>
      </c>
    </row>
    <row r="24" spans="1:14" x14ac:dyDescent="0.2">
      <c r="A24" t="s">
        <v>723</v>
      </c>
      <c r="B24" t="s">
        <v>133</v>
      </c>
      <c r="C24" t="s">
        <v>296</v>
      </c>
      <c r="D24" t="s">
        <v>297</v>
      </c>
      <c r="E24" t="s">
        <v>29</v>
      </c>
      <c r="F24" s="2">
        <v>6</v>
      </c>
      <c r="G24" t="s">
        <v>181</v>
      </c>
      <c r="H24" s="3">
        <v>15.3</v>
      </c>
      <c r="I24" s="3">
        <v>7.43</v>
      </c>
      <c r="K24" s="3">
        <v>22.72</v>
      </c>
      <c r="L24" s="3">
        <v>136.33000000000001</v>
      </c>
      <c r="N24" t="s">
        <v>133</v>
      </c>
    </row>
    <row r="25" spans="1:14" x14ac:dyDescent="0.2">
      <c r="A25" t="s">
        <v>724</v>
      </c>
      <c r="B25" t="s">
        <v>133</v>
      </c>
      <c r="C25" t="s">
        <v>299</v>
      </c>
      <c r="D25" t="s">
        <v>300</v>
      </c>
      <c r="E25" t="s">
        <v>29</v>
      </c>
      <c r="F25" s="2">
        <v>1</v>
      </c>
      <c r="G25" t="s">
        <v>181</v>
      </c>
      <c r="H25" s="3">
        <v>6.24</v>
      </c>
      <c r="I25" s="3">
        <v>6.92</v>
      </c>
      <c r="K25" s="3">
        <v>13.16</v>
      </c>
      <c r="L25" s="3">
        <v>13.16</v>
      </c>
      <c r="N25" t="s">
        <v>133</v>
      </c>
    </row>
    <row r="26" spans="1:14" x14ac:dyDescent="0.2">
      <c r="A26" t="s">
        <v>725</v>
      </c>
      <c r="B26" t="s">
        <v>133</v>
      </c>
      <c r="C26" t="s">
        <v>302</v>
      </c>
      <c r="D26" t="s">
        <v>303</v>
      </c>
      <c r="E26" t="s">
        <v>29</v>
      </c>
      <c r="F26" s="2">
        <v>1</v>
      </c>
      <c r="G26" t="s">
        <v>136</v>
      </c>
      <c r="H26" s="3">
        <v>3.12</v>
      </c>
      <c r="I26" s="3">
        <v>0.77</v>
      </c>
      <c r="K26" s="3">
        <v>3.89</v>
      </c>
      <c r="L26" s="3">
        <v>3.89</v>
      </c>
      <c r="N26" t="s">
        <v>133</v>
      </c>
    </row>
    <row r="27" spans="1:14" x14ac:dyDescent="0.2">
      <c r="A27" t="s">
        <v>726</v>
      </c>
      <c r="B27" t="s">
        <v>133</v>
      </c>
      <c r="C27" t="s">
        <v>296</v>
      </c>
      <c r="D27" t="s">
        <v>297</v>
      </c>
      <c r="E27" t="s">
        <v>31</v>
      </c>
      <c r="F27" s="2">
        <v>20</v>
      </c>
      <c r="G27" t="s">
        <v>181</v>
      </c>
      <c r="H27" s="3">
        <v>15.3</v>
      </c>
      <c r="I27" s="3">
        <v>7.43</v>
      </c>
      <c r="K27" s="3">
        <v>22.72</v>
      </c>
      <c r="L27" s="3">
        <v>454.44</v>
      </c>
      <c r="N27" t="s">
        <v>133</v>
      </c>
    </row>
    <row r="28" spans="1:14" x14ac:dyDescent="0.2">
      <c r="A28" t="s">
        <v>727</v>
      </c>
      <c r="B28" t="s">
        <v>133</v>
      </c>
      <c r="C28" t="s">
        <v>299</v>
      </c>
      <c r="D28" t="s">
        <v>300</v>
      </c>
      <c r="E28" t="s">
        <v>31</v>
      </c>
      <c r="F28" s="2">
        <v>4</v>
      </c>
      <c r="G28" t="s">
        <v>181</v>
      </c>
      <c r="H28" s="3">
        <v>6.25</v>
      </c>
      <c r="I28" s="3">
        <v>6.92</v>
      </c>
      <c r="K28" s="3">
        <v>13.17</v>
      </c>
      <c r="L28" s="3">
        <v>52.66</v>
      </c>
      <c r="N28" t="s">
        <v>133</v>
      </c>
    </row>
    <row r="29" spans="1:14" x14ac:dyDescent="0.2">
      <c r="A29" t="s">
        <v>728</v>
      </c>
      <c r="B29" t="s">
        <v>133</v>
      </c>
      <c r="C29" t="s">
        <v>302</v>
      </c>
      <c r="D29" t="s">
        <v>303</v>
      </c>
      <c r="E29" t="s">
        <v>31</v>
      </c>
      <c r="F29" s="2">
        <v>2</v>
      </c>
      <c r="G29" t="s">
        <v>136</v>
      </c>
      <c r="H29" s="3">
        <v>3.12</v>
      </c>
      <c r="I29" s="3">
        <v>0.77</v>
      </c>
      <c r="K29" s="3">
        <v>3.89</v>
      </c>
      <c r="L29" s="3">
        <v>7.78</v>
      </c>
      <c r="N29" t="s">
        <v>133</v>
      </c>
    </row>
    <row r="30" spans="1:14" x14ac:dyDescent="0.2">
      <c r="A30" t="s">
        <v>729</v>
      </c>
      <c r="B30" t="s">
        <v>133</v>
      </c>
      <c r="C30" t="s">
        <v>296</v>
      </c>
      <c r="D30" t="s">
        <v>297</v>
      </c>
      <c r="E30" t="s">
        <v>32</v>
      </c>
      <c r="F30" s="2">
        <v>20</v>
      </c>
      <c r="G30" t="s">
        <v>181</v>
      </c>
      <c r="H30" s="3">
        <v>15.3</v>
      </c>
      <c r="I30" s="3">
        <v>7.43</v>
      </c>
      <c r="K30" s="3">
        <v>22.72</v>
      </c>
      <c r="L30" s="3">
        <v>454.44</v>
      </c>
      <c r="N30" t="s">
        <v>133</v>
      </c>
    </row>
    <row r="31" spans="1:14" x14ac:dyDescent="0.2">
      <c r="A31" t="s">
        <v>730</v>
      </c>
      <c r="B31" t="s">
        <v>133</v>
      </c>
      <c r="C31" t="s">
        <v>299</v>
      </c>
      <c r="D31" t="s">
        <v>300</v>
      </c>
      <c r="E31" t="s">
        <v>32</v>
      </c>
      <c r="F31" s="2">
        <v>4</v>
      </c>
      <c r="G31" t="s">
        <v>181</v>
      </c>
      <c r="H31" s="3">
        <v>6.25</v>
      </c>
      <c r="I31" s="3">
        <v>6.92</v>
      </c>
      <c r="K31" s="3">
        <v>13.17</v>
      </c>
      <c r="L31" s="3">
        <v>52.66</v>
      </c>
      <c r="N31" t="s">
        <v>133</v>
      </c>
    </row>
    <row r="32" spans="1:14" x14ac:dyDescent="0.2">
      <c r="A32" t="s">
        <v>731</v>
      </c>
      <c r="B32" t="s">
        <v>133</v>
      </c>
      <c r="C32" t="s">
        <v>302</v>
      </c>
      <c r="D32" t="s">
        <v>303</v>
      </c>
      <c r="E32" t="s">
        <v>32</v>
      </c>
      <c r="F32" s="2">
        <v>2</v>
      </c>
      <c r="G32" t="s">
        <v>136</v>
      </c>
      <c r="H32" s="3">
        <v>3.12</v>
      </c>
      <c r="I32" s="3">
        <v>0.77</v>
      </c>
      <c r="K32" s="3">
        <v>3.89</v>
      </c>
      <c r="L32" s="3">
        <v>7.78</v>
      </c>
      <c r="N32" t="s">
        <v>133</v>
      </c>
    </row>
    <row r="34" spans="1:14" s="4" customFormat="1" ht="16" x14ac:dyDescent="0.2">
      <c r="A34" s="4" t="s">
        <v>158</v>
      </c>
      <c r="B34" s="4" t="s">
        <v>979</v>
      </c>
      <c r="M34" s="6">
        <v>60934.73</v>
      </c>
    </row>
    <row r="36" spans="1:14" x14ac:dyDescent="0.2">
      <c r="A36" t="s">
        <v>754</v>
      </c>
      <c r="B36" t="s">
        <v>133</v>
      </c>
      <c r="C36" t="s">
        <v>168</v>
      </c>
      <c r="D36" t="s">
        <v>169</v>
      </c>
      <c r="E36" t="s">
        <v>30</v>
      </c>
      <c r="F36" s="2">
        <v>30</v>
      </c>
      <c r="G36" t="s">
        <v>141</v>
      </c>
      <c r="H36" s="3">
        <v>38.979999999999997</v>
      </c>
      <c r="I36" s="3">
        <v>19.8</v>
      </c>
      <c r="K36" s="3">
        <v>58.78</v>
      </c>
      <c r="L36" s="3">
        <v>1763.44</v>
      </c>
      <c r="N36" t="s">
        <v>133</v>
      </c>
    </row>
    <row r="37" spans="1:14" x14ac:dyDescent="0.2">
      <c r="A37" t="s">
        <v>755</v>
      </c>
      <c r="B37" t="s">
        <v>133</v>
      </c>
      <c r="C37" t="s">
        <v>172</v>
      </c>
      <c r="D37" t="s">
        <v>173</v>
      </c>
      <c r="E37" t="s">
        <v>30</v>
      </c>
      <c r="F37" s="2">
        <v>30</v>
      </c>
      <c r="G37" t="s">
        <v>141</v>
      </c>
      <c r="H37" s="3">
        <v>14.88</v>
      </c>
      <c r="I37" s="3">
        <v>12.54</v>
      </c>
      <c r="K37" s="3">
        <v>27.42</v>
      </c>
      <c r="L37" s="3">
        <v>822.71</v>
      </c>
      <c r="N37" t="s">
        <v>133</v>
      </c>
    </row>
    <row r="38" spans="1:14" x14ac:dyDescent="0.2">
      <c r="A38" t="s">
        <v>756</v>
      </c>
      <c r="B38" t="s">
        <v>133</v>
      </c>
      <c r="C38" t="s">
        <v>226</v>
      </c>
      <c r="D38" t="s">
        <v>227</v>
      </c>
      <c r="E38" t="s">
        <v>30</v>
      </c>
      <c r="F38" s="2">
        <v>23.760000228881836</v>
      </c>
      <c r="G38" t="s">
        <v>141</v>
      </c>
      <c r="H38" s="3">
        <v>75.87</v>
      </c>
      <c r="I38" s="3">
        <v>45.58</v>
      </c>
      <c r="K38" s="3">
        <v>121.46</v>
      </c>
      <c r="L38" s="3">
        <v>2885.79</v>
      </c>
      <c r="N38" t="s">
        <v>133</v>
      </c>
    </row>
    <row r="39" spans="1:14" x14ac:dyDescent="0.2">
      <c r="A39" t="s">
        <v>757</v>
      </c>
      <c r="B39" t="s">
        <v>133</v>
      </c>
      <c r="C39" t="s">
        <v>231</v>
      </c>
      <c r="D39" t="s">
        <v>232</v>
      </c>
      <c r="E39" t="s">
        <v>30</v>
      </c>
      <c r="F39" s="2">
        <v>30</v>
      </c>
      <c r="G39" t="s">
        <v>141</v>
      </c>
      <c r="H39" s="3">
        <v>24.81</v>
      </c>
      <c r="I39" s="3">
        <v>6.44</v>
      </c>
      <c r="K39" s="3">
        <v>31.24</v>
      </c>
      <c r="L39" s="3">
        <v>937.24</v>
      </c>
      <c r="N39" t="s">
        <v>133</v>
      </c>
    </row>
    <row r="40" spans="1:14" x14ac:dyDescent="0.2">
      <c r="A40" t="s">
        <v>758</v>
      </c>
      <c r="B40" t="s">
        <v>133</v>
      </c>
      <c r="C40" t="s">
        <v>234</v>
      </c>
      <c r="D40" t="s">
        <v>235</v>
      </c>
      <c r="E40" t="s">
        <v>30</v>
      </c>
      <c r="F40" s="2">
        <v>30</v>
      </c>
      <c r="G40" t="s">
        <v>141</v>
      </c>
      <c r="H40" s="3">
        <v>28.35</v>
      </c>
      <c r="I40" s="3">
        <v>39.270000000000003</v>
      </c>
      <c r="K40" s="3">
        <v>67.62</v>
      </c>
      <c r="L40" s="3">
        <v>2028.6</v>
      </c>
      <c r="N40" t="s">
        <v>133</v>
      </c>
    </row>
    <row r="41" spans="1:14" x14ac:dyDescent="0.2">
      <c r="A41" t="s">
        <v>759</v>
      </c>
      <c r="B41" t="s">
        <v>133</v>
      </c>
      <c r="C41" t="s">
        <v>237</v>
      </c>
      <c r="D41" t="s">
        <v>173</v>
      </c>
      <c r="E41" t="s">
        <v>30</v>
      </c>
      <c r="F41" s="2">
        <v>30</v>
      </c>
      <c r="G41" t="s">
        <v>141</v>
      </c>
      <c r="H41" s="3">
        <v>14.88</v>
      </c>
      <c r="I41" s="3">
        <v>12.54</v>
      </c>
      <c r="K41" s="3">
        <v>27.42</v>
      </c>
      <c r="L41" s="3">
        <v>822.71</v>
      </c>
      <c r="N41" t="s">
        <v>133</v>
      </c>
    </row>
    <row r="42" spans="1:14" x14ac:dyDescent="0.2">
      <c r="A42" t="s">
        <v>760</v>
      </c>
      <c r="B42" t="s">
        <v>133</v>
      </c>
      <c r="C42" t="s">
        <v>268</v>
      </c>
      <c r="D42" t="s">
        <v>269</v>
      </c>
      <c r="E42" t="s">
        <v>26</v>
      </c>
      <c r="F42" s="2">
        <v>1</v>
      </c>
      <c r="G42" t="s">
        <v>136</v>
      </c>
      <c r="H42" s="3">
        <v>248.06</v>
      </c>
      <c r="I42" s="3">
        <v>737</v>
      </c>
      <c r="K42" s="3">
        <v>985.06</v>
      </c>
      <c r="L42" s="3">
        <v>985.06</v>
      </c>
      <c r="N42" t="s">
        <v>133</v>
      </c>
    </row>
    <row r="43" spans="1:14" x14ac:dyDescent="0.2">
      <c r="A43" t="s">
        <v>761</v>
      </c>
      <c r="B43" t="s">
        <v>133</v>
      </c>
      <c r="C43" t="s">
        <v>268</v>
      </c>
      <c r="D43" t="s">
        <v>269</v>
      </c>
      <c r="E43" t="s">
        <v>27</v>
      </c>
      <c r="F43" s="2">
        <v>1</v>
      </c>
      <c r="G43" t="s">
        <v>136</v>
      </c>
      <c r="H43" s="3">
        <v>248.06</v>
      </c>
      <c r="I43" s="3">
        <v>737</v>
      </c>
      <c r="K43" s="3">
        <v>985.06</v>
      </c>
      <c r="L43" s="3">
        <v>985.06</v>
      </c>
      <c r="N43" t="s">
        <v>133</v>
      </c>
    </row>
    <row r="44" spans="1:14" x14ac:dyDescent="0.2">
      <c r="A44" t="s">
        <v>762</v>
      </c>
      <c r="B44" t="s">
        <v>133</v>
      </c>
      <c r="C44" t="s">
        <v>272</v>
      </c>
      <c r="D44" t="s">
        <v>273</v>
      </c>
      <c r="E44" t="s">
        <v>28</v>
      </c>
      <c r="F44" s="2">
        <v>1</v>
      </c>
      <c r="G44" t="s">
        <v>136</v>
      </c>
      <c r="H44" s="3">
        <v>265.77999999999997</v>
      </c>
      <c r="I44" s="3">
        <v>957</v>
      </c>
      <c r="K44" s="3">
        <v>1222.78</v>
      </c>
      <c r="L44" s="3">
        <v>1222.78</v>
      </c>
      <c r="N44" t="s">
        <v>133</v>
      </c>
    </row>
    <row r="45" spans="1:14" x14ac:dyDescent="0.2">
      <c r="A45" t="s">
        <v>763</v>
      </c>
      <c r="B45" t="s">
        <v>133</v>
      </c>
      <c r="C45" t="s">
        <v>272</v>
      </c>
      <c r="D45" t="s">
        <v>273</v>
      </c>
      <c r="E45" t="s">
        <v>29</v>
      </c>
      <c r="F45" s="2">
        <v>1</v>
      </c>
      <c r="G45" t="s">
        <v>136</v>
      </c>
      <c r="H45" s="3">
        <v>265.77999999999997</v>
      </c>
      <c r="I45" s="3">
        <v>957</v>
      </c>
      <c r="K45" s="3">
        <v>1222.78</v>
      </c>
      <c r="L45" s="3">
        <v>1222.78</v>
      </c>
      <c r="N45" t="s">
        <v>133</v>
      </c>
    </row>
    <row r="46" spans="1:14" x14ac:dyDescent="0.2">
      <c r="A46" t="s">
        <v>764</v>
      </c>
      <c r="B46" t="s">
        <v>133</v>
      </c>
      <c r="C46" t="s">
        <v>276</v>
      </c>
      <c r="D46" t="s">
        <v>277</v>
      </c>
      <c r="E46" t="s">
        <v>31</v>
      </c>
      <c r="F46" s="2">
        <v>1</v>
      </c>
      <c r="G46" t="s">
        <v>136</v>
      </c>
      <c r="H46" s="3">
        <v>637.88</v>
      </c>
      <c r="I46" s="3">
        <v>2541</v>
      </c>
      <c r="K46" s="3">
        <v>3178.88</v>
      </c>
      <c r="L46" s="3">
        <v>3178.88</v>
      </c>
      <c r="N46" t="s">
        <v>133</v>
      </c>
    </row>
    <row r="47" spans="1:14" x14ac:dyDescent="0.2">
      <c r="A47" t="s">
        <v>765</v>
      </c>
      <c r="B47" t="s">
        <v>133</v>
      </c>
      <c r="C47" t="s">
        <v>272</v>
      </c>
      <c r="D47" t="s">
        <v>273</v>
      </c>
      <c r="E47" t="s">
        <v>31</v>
      </c>
      <c r="F47" s="2">
        <v>1</v>
      </c>
      <c r="G47" t="s">
        <v>136</v>
      </c>
      <c r="H47" s="3">
        <v>265.77999999999997</v>
      </c>
      <c r="I47" s="3">
        <v>957</v>
      </c>
      <c r="K47" s="3">
        <v>1222.78</v>
      </c>
      <c r="L47" s="3">
        <v>1222.78</v>
      </c>
      <c r="N47" t="s">
        <v>133</v>
      </c>
    </row>
    <row r="48" spans="1:14" x14ac:dyDescent="0.2">
      <c r="A48" t="s">
        <v>766</v>
      </c>
      <c r="B48" t="s">
        <v>133</v>
      </c>
      <c r="C48" t="s">
        <v>280</v>
      </c>
      <c r="D48" t="s">
        <v>281</v>
      </c>
      <c r="E48" t="s">
        <v>31</v>
      </c>
      <c r="F48" s="2">
        <v>1</v>
      </c>
      <c r="G48" t="s">
        <v>136</v>
      </c>
      <c r="H48" s="3">
        <v>354.38</v>
      </c>
      <c r="I48" s="3">
        <v>1210</v>
      </c>
      <c r="K48" s="3">
        <v>1564.38</v>
      </c>
      <c r="L48" s="3">
        <v>1564.38</v>
      </c>
      <c r="N48" t="s">
        <v>133</v>
      </c>
    </row>
    <row r="49" spans="1:14" x14ac:dyDescent="0.2">
      <c r="A49" t="s">
        <v>767</v>
      </c>
      <c r="B49" t="s">
        <v>133</v>
      </c>
      <c r="C49" t="s">
        <v>276</v>
      </c>
      <c r="D49" t="s">
        <v>277</v>
      </c>
      <c r="E49" t="s">
        <v>32</v>
      </c>
      <c r="F49" s="2">
        <v>1</v>
      </c>
      <c r="G49" t="s">
        <v>136</v>
      </c>
      <c r="H49" s="3">
        <v>637.88</v>
      </c>
      <c r="I49" s="3">
        <v>2541</v>
      </c>
      <c r="K49" s="3">
        <v>3178.88</v>
      </c>
      <c r="L49" s="3">
        <v>3178.88</v>
      </c>
      <c r="N49" t="s">
        <v>133</v>
      </c>
    </row>
    <row r="50" spans="1:14" x14ac:dyDescent="0.2">
      <c r="A50" t="s">
        <v>768</v>
      </c>
      <c r="B50" t="s">
        <v>133</v>
      </c>
      <c r="C50" t="s">
        <v>272</v>
      </c>
      <c r="D50" t="s">
        <v>273</v>
      </c>
      <c r="E50" t="s">
        <v>32</v>
      </c>
      <c r="F50" s="2">
        <v>1</v>
      </c>
      <c r="G50" t="s">
        <v>136</v>
      </c>
      <c r="H50" s="3">
        <v>265.77999999999997</v>
      </c>
      <c r="I50" s="3">
        <v>957</v>
      </c>
      <c r="K50" s="3">
        <v>1222.78</v>
      </c>
      <c r="L50" s="3">
        <v>1222.78</v>
      </c>
      <c r="N50" t="s">
        <v>133</v>
      </c>
    </row>
    <row r="51" spans="1:14" x14ac:dyDescent="0.2">
      <c r="A51" t="s">
        <v>769</v>
      </c>
      <c r="B51" t="s">
        <v>133</v>
      </c>
      <c r="C51" t="s">
        <v>280</v>
      </c>
      <c r="D51" t="s">
        <v>281</v>
      </c>
      <c r="E51" t="s">
        <v>32</v>
      </c>
      <c r="F51" s="2">
        <v>1</v>
      </c>
      <c r="G51" t="s">
        <v>136</v>
      </c>
      <c r="H51" s="3">
        <v>354.38</v>
      </c>
      <c r="I51" s="3">
        <v>1210</v>
      </c>
      <c r="K51" s="3">
        <v>1564.38</v>
      </c>
      <c r="L51" s="3">
        <v>1564.38</v>
      </c>
      <c r="N51" t="s">
        <v>133</v>
      </c>
    </row>
    <row r="52" spans="1:14" x14ac:dyDescent="0.2">
      <c r="A52" t="s">
        <v>770</v>
      </c>
      <c r="B52" t="s">
        <v>133</v>
      </c>
      <c r="C52" t="s">
        <v>287</v>
      </c>
      <c r="D52" t="s">
        <v>288</v>
      </c>
      <c r="E52" t="s">
        <v>26</v>
      </c>
      <c r="F52" s="2">
        <v>1</v>
      </c>
      <c r="G52" t="s">
        <v>181</v>
      </c>
      <c r="H52" s="3">
        <v>28.35</v>
      </c>
      <c r="I52" s="3">
        <v>14.52</v>
      </c>
      <c r="K52" s="3">
        <v>42.87</v>
      </c>
      <c r="L52" s="3">
        <v>42.87</v>
      </c>
      <c r="N52" t="s">
        <v>133</v>
      </c>
    </row>
    <row r="53" spans="1:14" x14ac:dyDescent="0.2">
      <c r="A53" t="s">
        <v>771</v>
      </c>
      <c r="B53" t="s">
        <v>133</v>
      </c>
      <c r="C53" t="s">
        <v>287</v>
      </c>
      <c r="D53" t="s">
        <v>288</v>
      </c>
      <c r="E53" t="s">
        <v>27</v>
      </c>
      <c r="F53" s="2">
        <v>1</v>
      </c>
      <c r="G53" t="s">
        <v>181</v>
      </c>
      <c r="H53" s="3">
        <v>28.35</v>
      </c>
      <c r="I53" s="3">
        <v>14.52</v>
      </c>
      <c r="K53" s="3">
        <v>42.87</v>
      </c>
      <c r="L53" s="3">
        <v>42.87</v>
      </c>
      <c r="N53" t="s">
        <v>133</v>
      </c>
    </row>
    <row r="54" spans="1:14" x14ac:dyDescent="0.2">
      <c r="A54" t="s">
        <v>772</v>
      </c>
      <c r="B54" t="s">
        <v>133</v>
      </c>
      <c r="C54" t="s">
        <v>287</v>
      </c>
      <c r="D54" t="s">
        <v>288</v>
      </c>
      <c r="E54" t="s">
        <v>28</v>
      </c>
      <c r="F54" s="2">
        <v>1</v>
      </c>
      <c r="G54" t="s">
        <v>181</v>
      </c>
      <c r="H54" s="3">
        <v>28.35</v>
      </c>
      <c r="I54" s="3">
        <v>14.52</v>
      </c>
      <c r="K54" s="3">
        <v>42.87</v>
      </c>
      <c r="L54" s="3">
        <v>42.87</v>
      </c>
      <c r="N54" t="s">
        <v>133</v>
      </c>
    </row>
    <row r="55" spans="1:14" x14ac:dyDescent="0.2">
      <c r="A55" t="s">
        <v>773</v>
      </c>
      <c r="B55" t="s">
        <v>133</v>
      </c>
      <c r="C55" t="s">
        <v>287</v>
      </c>
      <c r="D55" t="s">
        <v>288</v>
      </c>
      <c r="E55" t="s">
        <v>29</v>
      </c>
      <c r="F55" s="2">
        <v>1</v>
      </c>
      <c r="G55" t="s">
        <v>181</v>
      </c>
      <c r="H55" s="3">
        <v>28.35</v>
      </c>
      <c r="I55" s="3">
        <v>14.52</v>
      </c>
      <c r="K55" s="3">
        <v>42.87</v>
      </c>
      <c r="L55" s="3">
        <v>42.87</v>
      </c>
      <c r="N55" t="s">
        <v>133</v>
      </c>
    </row>
    <row r="56" spans="1:14" x14ac:dyDescent="0.2">
      <c r="A56" t="s">
        <v>774</v>
      </c>
      <c r="B56" t="s">
        <v>133</v>
      </c>
      <c r="C56" t="s">
        <v>287</v>
      </c>
      <c r="D56" t="s">
        <v>288</v>
      </c>
      <c r="E56" t="s">
        <v>31</v>
      </c>
      <c r="F56" s="2">
        <v>1</v>
      </c>
      <c r="G56" t="s">
        <v>181</v>
      </c>
      <c r="H56" s="3">
        <v>28.35</v>
      </c>
      <c r="I56" s="3">
        <v>14.52</v>
      </c>
      <c r="K56" s="3">
        <v>42.87</v>
      </c>
      <c r="L56" s="3">
        <v>42.87</v>
      </c>
      <c r="N56" t="s">
        <v>133</v>
      </c>
    </row>
    <row r="57" spans="1:14" x14ac:dyDescent="0.2">
      <c r="A57" t="s">
        <v>775</v>
      </c>
      <c r="B57" t="s">
        <v>133</v>
      </c>
      <c r="C57" t="s">
        <v>287</v>
      </c>
      <c r="D57" t="s">
        <v>288</v>
      </c>
      <c r="E57" t="s">
        <v>32</v>
      </c>
      <c r="F57" s="2">
        <v>1</v>
      </c>
      <c r="G57" t="s">
        <v>181</v>
      </c>
      <c r="H57" s="3">
        <v>28.35</v>
      </c>
      <c r="I57" s="3">
        <v>14.52</v>
      </c>
      <c r="K57" s="3">
        <v>42.87</v>
      </c>
      <c r="L57" s="3">
        <v>42.87</v>
      </c>
      <c r="N57" t="s">
        <v>133</v>
      </c>
    </row>
    <row r="58" spans="1:14" x14ac:dyDescent="0.2">
      <c r="A58" t="s">
        <v>776</v>
      </c>
      <c r="B58" t="s">
        <v>133</v>
      </c>
      <c r="C58" t="s">
        <v>322</v>
      </c>
      <c r="D58" t="s">
        <v>323</v>
      </c>
      <c r="E58" t="s">
        <v>26</v>
      </c>
      <c r="F58" s="2">
        <v>1</v>
      </c>
      <c r="G58" t="s">
        <v>136</v>
      </c>
      <c r="H58" s="3">
        <v>158.76</v>
      </c>
      <c r="I58" s="3">
        <v>314.60000000000002</v>
      </c>
      <c r="K58" s="3">
        <v>473.36</v>
      </c>
      <c r="L58" s="3">
        <v>473.36</v>
      </c>
      <c r="N58" t="s">
        <v>133</v>
      </c>
    </row>
    <row r="59" spans="1:14" x14ac:dyDescent="0.2">
      <c r="A59" t="s">
        <v>777</v>
      </c>
      <c r="B59" t="s">
        <v>133</v>
      </c>
      <c r="C59" t="s">
        <v>322</v>
      </c>
      <c r="D59" t="s">
        <v>323</v>
      </c>
      <c r="E59" t="s">
        <v>27</v>
      </c>
      <c r="F59" s="2">
        <v>1</v>
      </c>
      <c r="G59" t="s">
        <v>136</v>
      </c>
      <c r="H59" s="3">
        <v>158.76</v>
      </c>
      <c r="I59" s="3">
        <v>314.60000000000002</v>
      </c>
      <c r="K59" s="3">
        <v>473.36</v>
      </c>
      <c r="L59" s="3">
        <v>473.36</v>
      </c>
      <c r="N59" t="s">
        <v>133</v>
      </c>
    </row>
    <row r="60" spans="1:14" x14ac:dyDescent="0.2">
      <c r="A60" t="s">
        <v>778</v>
      </c>
      <c r="B60" t="s">
        <v>133</v>
      </c>
      <c r="C60" t="s">
        <v>326</v>
      </c>
      <c r="D60" t="s">
        <v>327</v>
      </c>
      <c r="E60" t="s">
        <v>28</v>
      </c>
      <c r="F60" s="2">
        <v>1</v>
      </c>
      <c r="G60" t="s">
        <v>136</v>
      </c>
      <c r="H60" s="3">
        <v>158.76</v>
      </c>
      <c r="I60" s="3">
        <v>302.5</v>
      </c>
      <c r="K60" s="3">
        <v>461.26</v>
      </c>
      <c r="L60" s="3">
        <v>461.26</v>
      </c>
      <c r="N60" t="s">
        <v>133</v>
      </c>
    </row>
    <row r="61" spans="1:14" x14ac:dyDescent="0.2">
      <c r="A61" t="s">
        <v>779</v>
      </c>
      <c r="B61" t="s">
        <v>133</v>
      </c>
      <c r="C61" t="s">
        <v>326</v>
      </c>
      <c r="D61" t="s">
        <v>327</v>
      </c>
      <c r="E61" t="s">
        <v>29</v>
      </c>
      <c r="F61" s="2">
        <v>1</v>
      </c>
      <c r="G61" t="s">
        <v>136</v>
      </c>
      <c r="H61" s="3">
        <v>158.76</v>
      </c>
      <c r="I61" s="3">
        <v>302.5</v>
      </c>
      <c r="K61" s="3">
        <v>461.26</v>
      </c>
      <c r="L61" s="3">
        <v>461.26</v>
      </c>
      <c r="N61" t="s">
        <v>133</v>
      </c>
    </row>
    <row r="62" spans="1:14" x14ac:dyDescent="0.2">
      <c r="A62" t="s">
        <v>780</v>
      </c>
      <c r="B62" t="s">
        <v>133</v>
      </c>
      <c r="C62" t="s">
        <v>322</v>
      </c>
      <c r="D62" t="s">
        <v>323</v>
      </c>
      <c r="E62" t="s">
        <v>31</v>
      </c>
      <c r="F62" s="2">
        <v>1</v>
      </c>
      <c r="G62" t="s">
        <v>136</v>
      </c>
      <c r="H62" s="3">
        <v>158.76</v>
      </c>
      <c r="I62" s="3">
        <v>314.60000000000002</v>
      </c>
      <c r="K62" s="3">
        <v>473.36</v>
      </c>
      <c r="L62" s="3">
        <v>473.36</v>
      </c>
      <c r="N62" t="s">
        <v>133</v>
      </c>
    </row>
    <row r="63" spans="1:14" x14ac:dyDescent="0.2">
      <c r="A63" t="s">
        <v>781</v>
      </c>
      <c r="B63" t="s">
        <v>133</v>
      </c>
      <c r="C63" t="s">
        <v>322</v>
      </c>
      <c r="D63" t="s">
        <v>323</v>
      </c>
      <c r="E63" t="s">
        <v>32</v>
      </c>
      <c r="F63" s="2">
        <v>1</v>
      </c>
      <c r="G63" t="s">
        <v>136</v>
      </c>
      <c r="H63" s="3">
        <v>158.76</v>
      </c>
      <c r="I63" s="3">
        <v>314.60000000000002</v>
      </c>
      <c r="K63" s="3">
        <v>473.36</v>
      </c>
      <c r="L63" s="3">
        <v>473.36</v>
      </c>
      <c r="N63" t="s">
        <v>133</v>
      </c>
    </row>
    <row r="64" spans="1:14" x14ac:dyDescent="0.2">
      <c r="A64" t="s">
        <v>782</v>
      </c>
      <c r="B64" t="s">
        <v>133</v>
      </c>
      <c r="C64" t="s">
        <v>559</v>
      </c>
      <c r="D64" t="s">
        <v>560</v>
      </c>
      <c r="E64" t="s">
        <v>28</v>
      </c>
      <c r="F64" s="2">
        <v>16</v>
      </c>
      <c r="G64" t="s">
        <v>181</v>
      </c>
      <c r="H64" s="3">
        <v>7.09</v>
      </c>
      <c r="I64" s="3">
        <v>6.27</v>
      </c>
      <c r="K64" s="3">
        <v>13.36</v>
      </c>
      <c r="L64" s="3">
        <v>213.72</v>
      </c>
      <c r="N64" t="s">
        <v>133</v>
      </c>
    </row>
    <row r="65" spans="1:14" x14ac:dyDescent="0.2">
      <c r="A65" t="s">
        <v>783</v>
      </c>
      <c r="B65" t="s">
        <v>133</v>
      </c>
      <c r="C65" t="s">
        <v>559</v>
      </c>
      <c r="D65" t="s">
        <v>560</v>
      </c>
      <c r="E65" t="s">
        <v>29</v>
      </c>
      <c r="F65" s="2">
        <v>16</v>
      </c>
      <c r="G65" t="s">
        <v>181</v>
      </c>
      <c r="H65" s="3">
        <v>7.09</v>
      </c>
      <c r="I65" s="3">
        <v>6.27</v>
      </c>
      <c r="K65" s="3">
        <v>13.36</v>
      </c>
      <c r="L65" s="3">
        <v>213.72</v>
      </c>
      <c r="N65" t="s">
        <v>133</v>
      </c>
    </row>
    <row r="66" spans="1:14" x14ac:dyDescent="0.2">
      <c r="A66" t="s">
        <v>784</v>
      </c>
      <c r="B66" t="s">
        <v>133</v>
      </c>
      <c r="C66" t="s">
        <v>559</v>
      </c>
      <c r="D66" t="s">
        <v>560</v>
      </c>
      <c r="E66" t="s">
        <v>31</v>
      </c>
      <c r="F66" s="2">
        <v>22</v>
      </c>
      <c r="G66" t="s">
        <v>181</v>
      </c>
      <c r="H66" s="3">
        <v>7.09</v>
      </c>
      <c r="I66" s="3">
        <v>6.27</v>
      </c>
      <c r="K66" s="3">
        <v>13.36</v>
      </c>
      <c r="L66" s="3">
        <v>293.87</v>
      </c>
      <c r="N66" t="s">
        <v>133</v>
      </c>
    </row>
    <row r="67" spans="1:14" x14ac:dyDescent="0.2">
      <c r="A67" t="s">
        <v>785</v>
      </c>
      <c r="B67" t="s">
        <v>133</v>
      </c>
      <c r="C67" t="s">
        <v>565</v>
      </c>
      <c r="D67" t="s">
        <v>566</v>
      </c>
      <c r="E67" t="s">
        <v>31</v>
      </c>
      <c r="F67" s="2">
        <v>30</v>
      </c>
      <c r="G67" t="s">
        <v>141</v>
      </c>
      <c r="H67" s="3">
        <v>64.5</v>
      </c>
      <c r="I67" s="3">
        <v>72.599999999999994</v>
      </c>
      <c r="K67" s="3">
        <v>137.1</v>
      </c>
      <c r="L67" s="3">
        <v>4112.8900000000003</v>
      </c>
      <c r="N67" t="s">
        <v>133</v>
      </c>
    </row>
    <row r="68" spans="1:14" x14ac:dyDescent="0.2">
      <c r="A68" t="s">
        <v>786</v>
      </c>
      <c r="B68" t="s">
        <v>133</v>
      </c>
      <c r="C68" t="s">
        <v>559</v>
      </c>
      <c r="D68" t="s">
        <v>560</v>
      </c>
      <c r="E68" t="s">
        <v>32</v>
      </c>
      <c r="F68" s="2">
        <v>22</v>
      </c>
      <c r="G68" t="s">
        <v>181</v>
      </c>
      <c r="H68" s="3">
        <v>7.09</v>
      </c>
      <c r="I68" s="3">
        <v>6.27</v>
      </c>
      <c r="K68" s="3">
        <v>13.36</v>
      </c>
      <c r="L68" s="3">
        <v>293.87</v>
      </c>
      <c r="N68" t="s">
        <v>133</v>
      </c>
    </row>
    <row r="69" spans="1:14" x14ac:dyDescent="0.2">
      <c r="A69" t="s">
        <v>787</v>
      </c>
      <c r="B69" t="s">
        <v>133</v>
      </c>
      <c r="C69" t="s">
        <v>565</v>
      </c>
      <c r="D69" t="s">
        <v>566</v>
      </c>
      <c r="E69" t="s">
        <v>32</v>
      </c>
      <c r="F69" s="2">
        <v>30</v>
      </c>
      <c r="G69" t="s">
        <v>141</v>
      </c>
      <c r="H69" s="3">
        <v>64.5</v>
      </c>
      <c r="I69" s="3">
        <v>72.599999999999994</v>
      </c>
      <c r="K69" s="3">
        <v>137.1</v>
      </c>
      <c r="L69" s="3">
        <v>4112.8900000000003</v>
      </c>
      <c r="N69" t="s">
        <v>133</v>
      </c>
    </row>
    <row r="70" spans="1:14" x14ac:dyDescent="0.2">
      <c r="A70" t="s">
        <v>788</v>
      </c>
      <c r="B70" t="s">
        <v>133</v>
      </c>
      <c r="C70" t="s">
        <v>572</v>
      </c>
      <c r="D70" t="s">
        <v>573</v>
      </c>
      <c r="E70" t="s">
        <v>31</v>
      </c>
      <c r="F70" s="2">
        <v>8.3499994277954102</v>
      </c>
      <c r="G70" t="s">
        <v>136</v>
      </c>
      <c r="H70" s="3">
        <v>124.39</v>
      </c>
      <c r="I70" s="3">
        <v>605</v>
      </c>
      <c r="K70" s="3">
        <v>729.39</v>
      </c>
      <c r="L70" s="3">
        <v>6090.37</v>
      </c>
      <c r="N70" t="s">
        <v>133</v>
      </c>
    </row>
    <row r="71" spans="1:14" x14ac:dyDescent="0.2">
      <c r="A71" t="s">
        <v>789</v>
      </c>
      <c r="B71" t="s">
        <v>133</v>
      </c>
      <c r="C71" t="s">
        <v>572</v>
      </c>
      <c r="D71" t="s">
        <v>573</v>
      </c>
      <c r="E71" t="s">
        <v>32</v>
      </c>
      <c r="F71" s="2">
        <v>8.3499994277954102</v>
      </c>
      <c r="G71" t="s">
        <v>136</v>
      </c>
      <c r="H71" s="3">
        <v>124.39</v>
      </c>
      <c r="I71" s="3">
        <v>605</v>
      </c>
      <c r="K71" s="3">
        <v>729.39</v>
      </c>
      <c r="L71" s="3">
        <v>6090.37</v>
      </c>
      <c r="N71" t="s">
        <v>133</v>
      </c>
    </row>
    <row r="72" spans="1:14" x14ac:dyDescent="0.2">
      <c r="A72" t="s">
        <v>790</v>
      </c>
      <c r="B72" t="s">
        <v>133</v>
      </c>
      <c r="C72" t="s">
        <v>577</v>
      </c>
      <c r="D72" t="s">
        <v>578</v>
      </c>
      <c r="E72" t="s">
        <v>31</v>
      </c>
      <c r="F72" s="2">
        <v>8.3499994277954102</v>
      </c>
      <c r="G72" t="s">
        <v>136</v>
      </c>
      <c r="H72" s="3">
        <v>109.86</v>
      </c>
      <c r="I72" s="3">
        <v>363</v>
      </c>
      <c r="K72" s="3">
        <v>472.86</v>
      </c>
      <c r="L72" s="3">
        <v>3948.35</v>
      </c>
      <c r="N72" t="s">
        <v>133</v>
      </c>
    </row>
    <row r="73" spans="1:14" x14ac:dyDescent="0.2">
      <c r="A73" t="s">
        <v>791</v>
      </c>
      <c r="B73" t="s">
        <v>133</v>
      </c>
      <c r="C73" t="s">
        <v>577</v>
      </c>
      <c r="D73" t="s">
        <v>578</v>
      </c>
      <c r="E73" t="s">
        <v>32</v>
      </c>
      <c r="F73" s="2">
        <v>8.3499994277954102</v>
      </c>
      <c r="G73" t="s">
        <v>136</v>
      </c>
      <c r="H73" s="3">
        <v>109.86</v>
      </c>
      <c r="I73" s="3">
        <v>363</v>
      </c>
      <c r="K73" s="3">
        <v>472.86</v>
      </c>
      <c r="L73" s="3">
        <v>3948.35</v>
      </c>
      <c r="N73" t="s">
        <v>133</v>
      </c>
    </row>
    <row r="74" spans="1:14" x14ac:dyDescent="0.2">
      <c r="A74" t="s">
        <v>792</v>
      </c>
      <c r="B74" t="s">
        <v>133</v>
      </c>
      <c r="C74" t="s">
        <v>582</v>
      </c>
      <c r="D74" t="s">
        <v>583</v>
      </c>
      <c r="E74" t="s">
        <v>31</v>
      </c>
      <c r="F74" s="2">
        <v>5</v>
      </c>
      <c r="G74" t="s">
        <v>181</v>
      </c>
      <c r="H74" s="3">
        <v>69.81</v>
      </c>
      <c r="I74" s="3">
        <v>145.19999999999999</v>
      </c>
      <c r="K74" s="3">
        <v>215.01</v>
      </c>
      <c r="L74" s="3">
        <v>1075.06</v>
      </c>
      <c r="N74" t="s">
        <v>133</v>
      </c>
    </row>
    <row r="75" spans="1:14" x14ac:dyDescent="0.2">
      <c r="A75" t="s">
        <v>793</v>
      </c>
      <c r="B75" t="s">
        <v>133</v>
      </c>
      <c r="C75" t="s">
        <v>582</v>
      </c>
      <c r="D75" t="s">
        <v>583</v>
      </c>
      <c r="E75" t="s">
        <v>32</v>
      </c>
      <c r="F75" s="2">
        <v>5</v>
      </c>
      <c r="G75" t="s">
        <v>181</v>
      </c>
      <c r="H75" s="3">
        <v>69.81</v>
      </c>
      <c r="I75" s="3">
        <v>145.19999999999999</v>
      </c>
      <c r="K75" s="3">
        <v>215.01</v>
      </c>
      <c r="L75" s="3">
        <v>1075.06</v>
      </c>
      <c r="N75" t="s">
        <v>133</v>
      </c>
    </row>
    <row r="76" spans="1:14" x14ac:dyDescent="0.2">
      <c r="A76" t="s">
        <v>794</v>
      </c>
      <c r="B76" t="s">
        <v>133</v>
      </c>
      <c r="C76" t="s">
        <v>687</v>
      </c>
      <c r="D76" t="s">
        <v>688</v>
      </c>
      <c r="E76" t="s">
        <v>26</v>
      </c>
      <c r="F76" s="2">
        <v>2</v>
      </c>
      <c r="G76" t="s">
        <v>136</v>
      </c>
      <c r="H76" s="3">
        <v>10.63</v>
      </c>
      <c r="I76" s="3">
        <v>14.52</v>
      </c>
      <c r="K76" s="3">
        <v>25.15</v>
      </c>
      <c r="L76" s="3">
        <v>50.3</v>
      </c>
      <c r="N76" t="s">
        <v>133</v>
      </c>
    </row>
    <row r="77" spans="1:14" x14ac:dyDescent="0.2">
      <c r="A77" t="s">
        <v>795</v>
      </c>
      <c r="B77" t="s">
        <v>133</v>
      </c>
      <c r="C77" t="s">
        <v>690</v>
      </c>
      <c r="D77" t="s">
        <v>691</v>
      </c>
      <c r="E77" t="s">
        <v>26</v>
      </c>
      <c r="F77" s="2">
        <v>1</v>
      </c>
      <c r="G77" t="s">
        <v>136</v>
      </c>
      <c r="H77" s="3">
        <v>10.63</v>
      </c>
      <c r="I77" s="3">
        <v>48.4</v>
      </c>
      <c r="K77" s="3">
        <v>59.03</v>
      </c>
      <c r="L77" s="3">
        <v>59.03</v>
      </c>
      <c r="N77" t="s">
        <v>133</v>
      </c>
    </row>
    <row r="78" spans="1:14" x14ac:dyDescent="0.2">
      <c r="A78" t="s">
        <v>796</v>
      </c>
      <c r="B78" t="s">
        <v>133</v>
      </c>
      <c r="C78" t="s">
        <v>693</v>
      </c>
      <c r="D78" t="s">
        <v>691</v>
      </c>
      <c r="E78" t="s">
        <v>26</v>
      </c>
      <c r="F78" s="2">
        <v>1</v>
      </c>
      <c r="G78" t="s">
        <v>136</v>
      </c>
      <c r="H78" s="3">
        <v>10.63</v>
      </c>
      <c r="I78" s="3">
        <v>48.4</v>
      </c>
      <c r="K78" s="3">
        <v>59.03</v>
      </c>
      <c r="L78" s="3">
        <v>59.03</v>
      </c>
      <c r="N78" t="s">
        <v>133</v>
      </c>
    </row>
    <row r="79" spans="1:14" x14ac:dyDescent="0.2">
      <c r="A79" t="s">
        <v>797</v>
      </c>
      <c r="B79" t="s">
        <v>133</v>
      </c>
      <c r="C79" t="s">
        <v>687</v>
      </c>
      <c r="D79" t="s">
        <v>688</v>
      </c>
      <c r="E79" t="s">
        <v>27</v>
      </c>
      <c r="F79" s="2">
        <v>2</v>
      </c>
      <c r="G79" t="s">
        <v>136</v>
      </c>
      <c r="H79" s="3">
        <v>10.63</v>
      </c>
      <c r="I79" s="3">
        <v>14.52</v>
      </c>
      <c r="K79" s="3">
        <v>25.15</v>
      </c>
      <c r="L79" s="3">
        <v>50.3</v>
      </c>
      <c r="N79" t="s">
        <v>133</v>
      </c>
    </row>
    <row r="80" spans="1:14" x14ac:dyDescent="0.2">
      <c r="A80" t="s">
        <v>798</v>
      </c>
      <c r="B80" t="s">
        <v>133</v>
      </c>
      <c r="C80" t="s">
        <v>690</v>
      </c>
      <c r="D80" t="s">
        <v>691</v>
      </c>
      <c r="E80" t="s">
        <v>27</v>
      </c>
      <c r="F80" s="2">
        <v>1</v>
      </c>
      <c r="G80" t="s">
        <v>136</v>
      </c>
      <c r="H80" s="3">
        <v>10.63</v>
      </c>
      <c r="I80" s="3">
        <v>48.4</v>
      </c>
      <c r="K80" s="3">
        <v>59.03</v>
      </c>
      <c r="L80" s="3">
        <v>59.03</v>
      </c>
      <c r="N80" t="s">
        <v>133</v>
      </c>
    </row>
    <row r="81" spans="1:17" x14ac:dyDescent="0.2">
      <c r="A81" t="s">
        <v>799</v>
      </c>
      <c r="B81" t="s">
        <v>133</v>
      </c>
      <c r="C81" t="s">
        <v>693</v>
      </c>
      <c r="D81" t="s">
        <v>691</v>
      </c>
      <c r="E81" t="s">
        <v>27</v>
      </c>
      <c r="F81" s="2">
        <v>1</v>
      </c>
      <c r="G81" t="s">
        <v>136</v>
      </c>
      <c r="H81" s="3">
        <v>10.63</v>
      </c>
      <c r="I81" s="3">
        <v>48.4</v>
      </c>
      <c r="K81" s="3">
        <v>59.03</v>
      </c>
      <c r="L81" s="3">
        <v>59.03</v>
      </c>
      <c r="N81" t="s">
        <v>133</v>
      </c>
    </row>
    <row r="82" spans="1:17" x14ac:dyDescent="0.2">
      <c r="A82" t="s">
        <v>800</v>
      </c>
      <c r="B82" t="s">
        <v>133</v>
      </c>
      <c r="C82" t="s">
        <v>699</v>
      </c>
      <c r="D82" t="s">
        <v>700</v>
      </c>
      <c r="E82" t="s">
        <v>26</v>
      </c>
      <c r="F82" s="2">
        <v>1</v>
      </c>
      <c r="G82" t="s">
        <v>136</v>
      </c>
      <c r="H82" s="3">
        <v>42.53</v>
      </c>
      <c r="I82" s="3">
        <v>181.5</v>
      </c>
      <c r="K82" s="3">
        <v>224.03</v>
      </c>
      <c r="L82" s="3">
        <v>224.03</v>
      </c>
      <c r="N82" t="s">
        <v>133</v>
      </c>
    </row>
    <row r="83" spans="1:17" x14ac:dyDescent="0.2">
      <c r="A83" t="s">
        <v>801</v>
      </c>
      <c r="B83" t="s">
        <v>133</v>
      </c>
      <c r="C83" t="s">
        <v>699</v>
      </c>
      <c r="D83" t="s">
        <v>700</v>
      </c>
      <c r="E83" t="s">
        <v>27</v>
      </c>
      <c r="F83" s="2">
        <v>1</v>
      </c>
      <c r="G83" t="s">
        <v>136</v>
      </c>
      <c r="H83" s="3">
        <v>42.53</v>
      </c>
      <c r="I83" s="3">
        <v>181.5</v>
      </c>
      <c r="K83" s="3">
        <v>224.03</v>
      </c>
      <c r="L83" s="3">
        <v>224.03</v>
      </c>
      <c r="N83" t="s">
        <v>133</v>
      </c>
    </row>
    <row r="85" spans="1:17" s="4" customFormat="1" ht="16" x14ac:dyDescent="0.2">
      <c r="A85" s="4" t="s">
        <v>162</v>
      </c>
      <c r="B85" s="4" t="s">
        <v>980</v>
      </c>
      <c r="M85" s="6">
        <v>3118.46</v>
      </c>
    </row>
    <row r="87" spans="1:17" x14ac:dyDescent="0.2">
      <c r="A87" t="s">
        <v>804</v>
      </c>
      <c r="B87" t="s">
        <v>133</v>
      </c>
      <c r="C87" t="s">
        <v>538</v>
      </c>
      <c r="D87" t="s">
        <v>539</v>
      </c>
      <c r="E87" t="s">
        <v>28</v>
      </c>
      <c r="F87" s="2">
        <v>15.75</v>
      </c>
      <c r="G87" t="s">
        <v>141</v>
      </c>
      <c r="H87" s="3">
        <v>4.68</v>
      </c>
      <c r="I87" s="3">
        <v>2.61</v>
      </c>
      <c r="K87" s="3">
        <v>7.28</v>
      </c>
      <c r="L87" s="3">
        <v>114.73</v>
      </c>
      <c r="N87" t="s">
        <v>133</v>
      </c>
      <c r="Q87" t="s">
        <v>540</v>
      </c>
    </row>
    <row r="88" spans="1:17" x14ac:dyDescent="0.2">
      <c r="A88" t="s">
        <v>805</v>
      </c>
      <c r="B88" t="s">
        <v>133</v>
      </c>
      <c r="C88" t="s">
        <v>538</v>
      </c>
      <c r="D88" t="s">
        <v>539</v>
      </c>
      <c r="E88" t="s">
        <v>29</v>
      </c>
      <c r="F88" s="2">
        <v>15.75</v>
      </c>
      <c r="G88" t="s">
        <v>141</v>
      </c>
      <c r="H88" s="3">
        <v>4.68</v>
      </c>
      <c r="I88" s="3">
        <v>2.61</v>
      </c>
      <c r="K88" s="3">
        <v>7.28</v>
      </c>
      <c r="L88" s="3">
        <v>114.73</v>
      </c>
      <c r="N88" t="s">
        <v>133</v>
      </c>
      <c r="Q88" t="s">
        <v>540</v>
      </c>
    </row>
    <row r="89" spans="1:17" x14ac:dyDescent="0.2">
      <c r="A89" t="s">
        <v>806</v>
      </c>
      <c r="B89" t="s">
        <v>133</v>
      </c>
      <c r="C89" t="s">
        <v>538</v>
      </c>
      <c r="D89" t="s">
        <v>539</v>
      </c>
      <c r="E89" t="s">
        <v>31</v>
      </c>
      <c r="F89" s="2">
        <v>30</v>
      </c>
      <c r="G89" t="s">
        <v>141</v>
      </c>
      <c r="H89" s="3">
        <v>4.68</v>
      </c>
      <c r="I89" s="3">
        <v>2.61</v>
      </c>
      <c r="K89" s="3">
        <v>7.28</v>
      </c>
      <c r="L89" s="3">
        <v>218.54</v>
      </c>
      <c r="N89" t="s">
        <v>133</v>
      </c>
      <c r="Q89" t="s">
        <v>540</v>
      </c>
    </row>
    <row r="90" spans="1:17" x14ac:dyDescent="0.2">
      <c r="A90" t="s">
        <v>807</v>
      </c>
      <c r="B90" t="s">
        <v>133</v>
      </c>
      <c r="C90" t="s">
        <v>538</v>
      </c>
      <c r="D90" t="s">
        <v>539</v>
      </c>
      <c r="E90" t="s">
        <v>32</v>
      </c>
      <c r="F90" s="2">
        <v>30</v>
      </c>
      <c r="G90" t="s">
        <v>141</v>
      </c>
      <c r="H90" s="3">
        <v>4.68</v>
      </c>
      <c r="I90" s="3">
        <v>2.61</v>
      </c>
      <c r="K90" s="3">
        <v>7.28</v>
      </c>
      <c r="L90" s="3">
        <v>218.54</v>
      </c>
      <c r="N90" t="s">
        <v>133</v>
      </c>
      <c r="Q90" t="s">
        <v>540</v>
      </c>
    </row>
    <row r="91" spans="1:17" x14ac:dyDescent="0.2">
      <c r="A91" t="s">
        <v>808</v>
      </c>
      <c r="B91" t="s">
        <v>133</v>
      </c>
      <c r="C91" t="s">
        <v>556</v>
      </c>
      <c r="D91" t="s">
        <v>557</v>
      </c>
      <c r="E91" t="s">
        <v>28</v>
      </c>
      <c r="F91" s="2">
        <v>15.75</v>
      </c>
      <c r="G91" t="s">
        <v>141</v>
      </c>
      <c r="H91" s="3">
        <v>23.39</v>
      </c>
      <c r="I91" s="3">
        <v>54.45</v>
      </c>
      <c r="K91" s="3">
        <v>77.84</v>
      </c>
      <c r="L91" s="3">
        <v>1225.96</v>
      </c>
      <c r="N91" t="s">
        <v>133</v>
      </c>
    </row>
    <row r="92" spans="1:17" x14ac:dyDescent="0.2">
      <c r="A92" t="s">
        <v>809</v>
      </c>
      <c r="B92" t="s">
        <v>133</v>
      </c>
      <c r="C92" t="s">
        <v>556</v>
      </c>
      <c r="D92" t="s">
        <v>557</v>
      </c>
      <c r="E92" t="s">
        <v>29</v>
      </c>
      <c r="F92" s="2">
        <v>15.75</v>
      </c>
      <c r="G92" t="s">
        <v>141</v>
      </c>
      <c r="H92" s="3">
        <v>23.39</v>
      </c>
      <c r="I92" s="3">
        <v>54.45</v>
      </c>
      <c r="K92" s="3">
        <v>77.84</v>
      </c>
      <c r="L92" s="3">
        <v>1225.96</v>
      </c>
      <c r="N92" t="s">
        <v>133</v>
      </c>
    </row>
    <row r="94" spans="1:17" s="4" customFormat="1" ht="16" x14ac:dyDescent="0.2">
      <c r="A94" s="4" t="s">
        <v>174</v>
      </c>
      <c r="B94" s="4" t="s">
        <v>981</v>
      </c>
      <c r="M94" s="6">
        <v>10572.76</v>
      </c>
    </row>
    <row r="96" spans="1:17" x14ac:dyDescent="0.2">
      <c r="A96" t="s">
        <v>825</v>
      </c>
      <c r="B96" t="s">
        <v>133</v>
      </c>
      <c r="C96" t="s">
        <v>633</v>
      </c>
      <c r="D96" t="s">
        <v>634</v>
      </c>
      <c r="E96" t="s">
        <v>26</v>
      </c>
      <c r="F96" s="2">
        <v>6</v>
      </c>
      <c r="G96" t="s">
        <v>141</v>
      </c>
      <c r="H96" s="3">
        <v>19.98</v>
      </c>
      <c r="I96" s="3">
        <v>3.27</v>
      </c>
      <c r="K96" s="3">
        <v>23.25</v>
      </c>
      <c r="L96" s="3">
        <v>139.47999999999999</v>
      </c>
      <c r="N96" t="s">
        <v>133</v>
      </c>
    </row>
    <row r="97" spans="1:14" x14ac:dyDescent="0.2">
      <c r="A97" t="s">
        <v>826</v>
      </c>
      <c r="B97" t="s">
        <v>133</v>
      </c>
      <c r="C97" t="s">
        <v>633</v>
      </c>
      <c r="D97" t="s">
        <v>634</v>
      </c>
      <c r="E97" t="s">
        <v>27</v>
      </c>
      <c r="F97" s="2">
        <v>6</v>
      </c>
      <c r="G97" t="s">
        <v>141</v>
      </c>
      <c r="H97" s="3">
        <v>19.98</v>
      </c>
      <c r="I97" s="3">
        <v>3.27</v>
      </c>
      <c r="K97" s="3">
        <v>23.25</v>
      </c>
      <c r="L97" s="3">
        <v>139.47999999999999</v>
      </c>
      <c r="N97" t="s">
        <v>133</v>
      </c>
    </row>
    <row r="98" spans="1:14" x14ac:dyDescent="0.2">
      <c r="A98" t="s">
        <v>827</v>
      </c>
      <c r="B98" t="s">
        <v>133</v>
      </c>
      <c r="C98" t="s">
        <v>637</v>
      </c>
      <c r="D98" t="s">
        <v>638</v>
      </c>
      <c r="E98" t="s">
        <v>28</v>
      </c>
      <c r="F98" s="2">
        <v>15.75</v>
      </c>
      <c r="G98" t="s">
        <v>141</v>
      </c>
      <c r="H98" s="3">
        <v>19.98</v>
      </c>
      <c r="I98" s="3">
        <v>1.51</v>
      </c>
      <c r="K98" s="3">
        <v>21.49</v>
      </c>
      <c r="L98" s="3">
        <v>338.42</v>
      </c>
      <c r="N98" t="s">
        <v>133</v>
      </c>
    </row>
    <row r="99" spans="1:14" x14ac:dyDescent="0.2">
      <c r="A99" t="s">
        <v>828</v>
      </c>
      <c r="B99" t="s">
        <v>133</v>
      </c>
      <c r="C99" t="s">
        <v>637</v>
      </c>
      <c r="D99" t="s">
        <v>638</v>
      </c>
      <c r="E99" t="s">
        <v>29</v>
      </c>
      <c r="F99" s="2">
        <v>15.75</v>
      </c>
      <c r="G99" t="s">
        <v>141</v>
      </c>
      <c r="H99" s="3">
        <v>19.98</v>
      </c>
      <c r="I99" s="3">
        <v>1.51</v>
      </c>
      <c r="K99" s="3">
        <v>21.49</v>
      </c>
      <c r="L99" s="3">
        <v>338.42</v>
      </c>
      <c r="N99" t="s">
        <v>133</v>
      </c>
    </row>
    <row r="100" spans="1:14" x14ac:dyDescent="0.2">
      <c r="A100" t="s">
        <v>829</v>
      </c>
      <c r="B100" t="s">
        <v>133</v>
      </c>
      <c r="C100" t="s">
        <v>637</v>
      </c>
      <c r="D100" t="s">
        <v>638</v>
      </c>
      <c r="E100" t="s">
        <v>31</v>
      </c>
      <c r="F100" s="2">
        <v>30</v>
      </c>
      <c r="G100" t="s">
        <v>141</v>
      </c>
      <c r="H100" s="3">
        <v>19.98</v>
      </c>
      <c r="I100" s="3">
        <v>1.51</v>
      </c>
      <c r="K100" s="3">
        <v>21.49</v>
      </c>
      <c r="L100" s="3">
        <v>644.61</v>
      </c>
      <c r="N100" t="s">
        <v>133</v>
      </c>
    </row>
    <row r="101" spans="1:14" x14ac:dyDescent="0.2">
      <c r="A101" t="s">
        <v>830</v>
      </c>
      <c r="B101" t="s">
        <v>133</v>
      </c>
      <c r="C101" t="s">
        <v>637</v>
      </c>
      <c r="D101" t="s">
        <v>638</v>
      </c>
      <c r="E101" t="s">
        <v>32</v>
      </c>
      <c r="F101" s="2">
        <v>30</v>
      </c>
      <c r="G101" t="s">
        <v>141</v>
      </c>
      <c r="H101" s="3">
        <v>19.98</v>
      </c>
      <c r="I101" s="3">
        <v>1.51</v>
      </c>
      <c r="K101" s="3">
        <v>21.49</v>
      </c>
      <c r="L101" s="3">
        <v>644.61</v>
      </c>
      <c r="N101" t="s">
        <v>133</v>
      </c>
    </row>
    <row r="102" spans="1:14" x14ac:dyDescent="0.2">
      <c r="A102" t="s">
        <v>831</v>
      </c>
      <c r="B102" t="s">
        <v>133</v>
      </c>
      <c r="C102" t="s">
        <v>644</v>
      </c>
      <c r="D102" t="s">
        <v>634</v>
      </c>
      <c r="E102" t="s">
        <v>26</v>
      </c>
      <c r="F102" s="2">
        <v>24</v>
      </c>
      <c r="G102" t="s">
        <v>141</v>
      </c>
      <c r="H102" s="3">
        <v>19.04</v>
      </c>
      <c r="I102" s="3">
        <v>3.27</v>
      </c>
      <c r="K102" s="3">
        <v>22.31</v>
      </c>
      <c r="L102" s="3">
        <v>535.45000000000005</v>
      </c>
      <c r="N102" t="s">
        <v>133</v>
      </c>
    </row>
    <row r="103" spans="1:14" x14ac:dyDescent="0.2">
      <c r="A103" t="s">
        <v>832</v>
      </c>
      <c r="B103" t="s">
        <v>133</v>
      </c>
      <c r="C103" t="s">
        <v>644</v>
      </c>
      <c r="D103" t="s">
        <v>634</v>
      </c>
      <c r="E103" t="s">
        <v>27</v>
      </c>
      <c r="F103" s="2">
        <v>24</v>
      </c>
      <c r="G103" t="s">
        <v>141</v>
      </c>
      <c r="H103" s="3">
        <v>19.04</v>
      </c>
      <c r="I103" s="3">
        <v>3.27</v>
      </c>
      <c r="K103" s="3">
        <v>22.31</v>
      </c>
      <c r="L103" s="3">
        <v>535.45000000000005</v>
      </c>
      <c r="N103" t="s">
        <v>133</v>
      </c>
    </row>
    <row r="104" spans="1:14" x14ac:dyDescent="0.2">
      <c r="A104" t="s">
        <v>833</v>
      </c>
      <c r="B104" t="s">
        <v>133</v>
      </c>
      <c r="C104" t="s">
        <v>647</v>
      </c>
      <c r="D104" t="s">
        <v>638</v>
      </c>
      <c r="E104" t="s">
        <v>28</v>
      </c>
      <c r="F104" s="2">
        <v>38.400001525878906</v>
      </c>
      <c r="G104" t="s">
        <v>141</v>
      </c>
      <c r="H104" s="3">
        <v>19.04</v>
      </c>
      <c r="I104" s="3">
        <v>1.51</v>
      </c>
      <c r="K104" s="3">
        <v>20.55</v>
      </c>
      <c r="L104" s="3">
        <v>789.14</v>
      </c>
      <c r="N104" t="s">
        <v>133</v>
      </c>
    </row>
    <row r="105" spans="1:14" x14ac:dyDescent="0.2">
      <c r="A105" t="s">
        <v>834</v>
      </c>
      <c r="B105" t="s">
        <v>133</v>
      </c>
      <c r="C105" t="s">
        <v>647</v>
      </c>
      <c r="D105" t="s">
        <v>638</v>
      </c>
      <c r="E105" t="s">
        <v>29</v>
      </c>
      <c r="F105" s="2">
        <v>38.400001525878906</v>
      </c>
      <c r="G105" t="s">
        <v>141</v>
      </c>
      <c r="H105" s="3">
        <v>19.04</v>
      </c>
      <c r="I105" s="3">
        <v>1.51</v>
      </c>
      <c r="K105" s="3">
        <v>20.55</v>
      </c>
      <c r="L105" s="3">
        <v>789.14</v>
      </c>
      <c r="N105" t="s">
        <v>133</v>
      </c>
    </row>
    <row r="106" spans="1:14" x14ac:dyDescent="0.2">
      <c r="A106" t="s">
        <v>835</v>
      </c>
      <c r="B106" t="s">
        <v>133</v>
      </c>
      <c r="C106" t="s">
        <v>647</v>
      </c>
      <c r="D106" t="s">
        <v>638</v>
      </c>
      <c r="E106" t="s">
        <v>31</v>
      </c>
      <c r="F106" s="2">
        <v>52.799999237060547</v>
      </c>
      <c r="G106" t="s">
        <v>141</v>
      </c>
      <c r="H106" s="3">
        <v>19.04</v>
      </c>
      <c r="I106" s="3">
        <v>1.51</v>
      </c>
      <c r="K106" s="3">
        <v>20.55</v>
      </c>
      <c r="L106" s="3">
        <v>1085.06</v>
      </c>
      <c r="N106" t="s">
        <v>133</v>
      </c>
    </row>
    <row r="107" spans="1:14" x14ac:dyDescent="0.2">
      <c r="A107" t="s">
        <v>836</v>
      </c>
      <c r="B107" t="s">
        <v>133</v>
      </c>
      <c r="C107" t="s">
        <v>647</v>
      </c>
      <c r="D107" t="s">
        <v>638</v>
      </c>
      <c r="E107" t="s">
        <v>32</v>
      </c>
      <c r="F107" s="2">
        <v>52.799999237060547</v>
      </c>
      <c r="G107" t="s">
        <v>141</v>
      </c>
      <c r="H107" s="3">
        <v>19.04</v>
      </c>
      <c r="I107" s="3">
        <v>1.51</v>
      </c>
      <c r="K107" s="3">
        <v>20.55</v>
      </c>
      <c r="L107" s="3">
        <v>1085.06</v>
      </c>
      <c r="N107" t="s">
        <v>133</v>
      </c>
    </row>
    <row r="108" spans="1:14" x14ac:dyDescent="0.2">
      <c r="A108" t="s">
        <v>837</v>
      </c>
      <c r="B108" t="s">
        <v>133</v>
      </c>
      <c r="C108" t="s">
        <v>653</v>
      </c>
      <c r="D108" t="s">
        <v>634</v>
      </c>
      <c r="E108" t="s">
        <v>28</v>
      </c>
      <c r="F108" s="2">
        <v>16</v>
      </c>
      <c r="G108" t="s">
        <v>181</v>
      </c>
      <c r="H108" s="3">
        <v>15.92</v>
      </c>
      <c r="I108" s="3">
        <v>1.1000000000000001</v>
      </c>
      <c r="K108" s="3">
        <v>17.02</v>
      </c>
      <c r="L108" s="3">
        <v>272.33999999999997</v>
      </c>
      <c r="N108" t="s">
        <v>133</v>
      </c>
    </row>
    <row r="109" spans="1:14" x14ac:dyDescent="0.2">
      <c r="A109" t="s">
        <v>838</v>
      </c>
      <c r="B109" t="s">
        <v>133</v>
      </c>
      <c r="C109" t="s">
        <v>653</v>
      </c>
      <c r="D109" t="s">
        <v>634</v>
      </c>
      <c r="E109" t="s">
        <v>29</v>
      </c>
      <c r="F109" s="2">
        <v>16</v>
      </c>
      <c r="G109" t="s">
        <v>181</v>
      </c>
      <c r="H109" s="3">
        <v>15.92</v>
      </c>
      <c r="I109" s="3">
        <v>1.1000000000000001</v>
      </c>
      <c r="K109" s="3">
        <v>17.02</v>
      </c>
      <c r="L109" s="3">
        <v>272.33999999999997</v>
      </c>
      <c r="N109" t="s">
        <v>133</v>
      </c>
    </row>
    <row r="110" spans="1:14" x14ac:dyDescent="0.2">
      <c r="A110" t="s">
        <v>839</v>
      </c>
      <c r="B110" t="s">
        <v>133</v>
      </c>
      <c r="C110" t="s">
        <v>653</v>
      </c>
      <c r="D110" t="s">
        <v>634</v>
      </c>
      <c r="E110" t="s">
        <v>31</v>
      </c>
      <c r="F110" s="2">
        <v>22</v>
      </c>
      <c r="G110" t="s">
        <v>181</v>
      </c>
      <c r="H110" s="3">
        <v>15.92</v>
      </c>
      <c r="I110" s="3">
        <v>1.1000000000000001</v>
      </c>
      <c r="K110" s="3">
        <v>17.02</v>
      </c>
      <c r="L110" s="3">
        <v>374.47</v>
      </c>
      <c r="N110" t="s">
        <v>133</v>
      </c>
    </row>
    <row r="111" spans="1:14" x14ac:dyDescent="0.2">
      <c r="A111" t="s">
        <v>840</v>
      </c>
      <c r="B111" t="s">
        <v>133</v>
      </c>
      <c r="C111" t="s">
        <v>653</v>
      </c>
      <c r="D111" t="s">
        <v>634</v>
      </c>
      <c r="E111" t="s">
        <v>32</v>
      </c>
      <c r="F111" s="2">
        <v>22</v>
      </c>
      <c r="G111" t="s">
        <v>181</v>
      </c>
      <c r="H111" s="3">
        <v>15.92</v>
      </c>
      <c r="I111" s="3">
        <v>1.1000000000000001</v>
      </c>
      <c r="K111" s="3">
        <v>17.02</v>
      </c>
      <c r="L111" s="3">
        <v>374.47</v>
      </c>
      <c r="N111" t="s">
        <v>133</v>
      </c>
    </row>
    <row r="112" spans="1:14" x14ac:dyDescent="0.2">
      <c r="A112" t="s">
        <v>841</v>
      </c>
      <c r="B112" t="s">
        <v>133</v>
      </c>
      <c r="C112" t="s">
        <v>659</v>
      </c>
      <c r="D112" t="s">
        <v>634</v>
      </c>
      <c r="E112" t="s">
        <v>26</v>
      </c>
      <c r="F112" s="2">
        <v>1</v>
      </c>
      <c r="G112" t="s">
        <v>136</v>
      </c>
      <c r="H112" s="3">
        <v>152.97</v>
      </c>
      <c r="I112" s="3">
        <v>13.2</v>
      </c>
      <c r="K112" s="3">
        <v>166.17</v>
      </c>
      <c r="L112" s="3">
        <v>166.17</v>
      </c>
      <c r="N112" t="s">
        <v>133</v>
      </c>
    </row>
    <row r="113" spans="1:14" x14ac:dyDescent="0.2">
      <c r="A113" t="s">
        <v>842</v>
      </c>
      <c r="B113" t="s">
        <v>133</v>
      </c>
      <c r="C113" t="s">
        <v>659</v>
      </c>
      <c r="D113" t="s">
        <v>634</v>
      </c>
      <c r="E113" t="s">
        <v>27</v>
      </c>
      <c r="F113" s="2">
        <v>1</v>
      </c>
      <c r="G113" t="s">
        <v>136</v>
      </c>
      <c r="H113" s="3">
        <v>152.97</v>
      </c>
      <c r="I113" s="3">
        <v>13.2</v>
      </c>
      <c r="K113" s="3">
        <v>166.17</v>
      </c>
      <c r="L113" s="3">
        <v>166.17</v>
      </c>
      <c r="N113" t="s">
        <v>133</v>
      </c>
    </row>
    <row r="114" spans="1:14" x14ac:dyDescent="0.2">
      <c r="A114" t="s">
        <v>843</v>
      </c>
      <c r="B114" t="s">
        <v>133</v>
      </c>
      <c r="C114" t="s">
        <v>659</v>
      </c>
      <c r="D114" t="s">
        <v>634</v>
      </c>
      <c r="E114" t="s">
        <v>28</v>
      </c>
      <c r="F114" s="2">
        <v>1</v>
      </c>
      <c r="G114" t="s">
        <v>136</v>
      </c>
      <c r="H114" s="3">
        <v>152.97</v>
      </c>
      <c r="I114" s="3">
        <v>13.2</v>
      </c>
      <c r="K114" s="3">
        <v>166.17</v>
      </c>
      <c r="L114" s="3">
        <v>166.17</v>
      </c>
      <c r="N114" t="s">
        <v>133</v>
      </c>
    </row>
    <row r="115" spans="1:14" x14ac:dyDescent="0.2">
      <c r="A115" t="s">
        <v>844</v>
      </c>
      <c r="B115" t="s">
        <v>133</v>
      </c>
      <c r="C115" t="s">
        <v>659</v>
      </c>
      <c r="D115" t="s">
        <v>634</v>
      </c>
      <c r="E115" t="s">
        <v>29</v>
      </c>
      <c r="F115" s="2">
        <v>1</v>
      </c>
      <c r="G115" t="s">
        <v>136</v>
      </c>
      <c r="H115" s="3">
        <v>152.97</v>
      </c>
      <c r="I115" s="3">
        <v>13.2</v>
      </c>
      <c r="K115" s="3">
        <v>166.17</v>
      </c>
      <c r="L115" s="3">
        <v>166.17</v>
      </c>
      <c r="N115" t="s">
        <v>133</v>
      </c>
    </row>
    <row r="116" spans="1:14" x14ac:dyDescent="0.2">
      <c r="A116" t="s">
        <v>845</v>
      </c>
      <c r="B116" t="s">
        <v>133</v>
      </c>
      <c r="C116" t="s">
        <v>659</v>
      </c>
      <c r="D116" t="s">
        <v>634</v>
      </c>
      <c r="E116" t="s">
        <v>31</v>
      </c>
      <c r="F116" s="2">
        <v>1</v>
      </c>
      <c r="G116" t="s">
        <v>136</v>
      </c>
      <c r="H116" s="3">
        <v>152.97</v>
      </c>
      <c r="I116" s="3">
        <v>13.2</v>
      </c>
      <c r="K116" s="3">
        <v>166.17</v>
      </c>
      <c r="L116" s="3">
        <v>166.17</v>
      </c>
      <c r="N116" t="s">
        <v>133</v>
      </c>
    </row>
    <row r="117" spans="1:14" x14ac:dyDescent="0.2">
      <c r="A117" t="s">
        <v>982</v>
      </c>
      <c r="B117" t="s">
        <v>133</v>
      </c>
      <c r="C117" t="s">
        <v>659</v>
      </c>
      <c r="D117" t="s">
        <v>634</v>
      </c>
      <c r="E117" t="s">
        <v>32</v>
      </c>
      <c r="F117" s="2">
        <v>1</v>
      </c>
      <c r="G117" t="s">
        <v>136</v>
      </c>
      <c r="H117" s="3">
        <v>152.97</v>
      </c>
      <c r="I117" s="3">
        <v>13.2</v>
      </c>
      <c r="K117" s="3">
        <v>166.17</v>
      </c>
      <c r="L117" s="3">
        <v>166.17</v>
      </c>
      <c r="N117" t="s">
        <v>133</v>
      </c>
    </row>
    <row r="118" spans="1:14" x14ac:dyDescent="0.2">
      <c r="A118" t="s">
        <v>983</v>
      </c>
      <c r="B118" t="s">
        <v>133</v>
      </c>
      <c r="C118" t="s">
        <v>667</v>
      </c>
      <c r="D118" t="s">
        <v>634</v>
      </c>
      <c r="E118" t="s">
        <v>26</v>
      </c>
      <c r="F118" s="2">
        <v>1</v>
      </c>
      <c r="G118" t="s">
        <v>136</v>
      </c>
      <c r="H118" s="3">
        <v>46.2</v>
      </c>
      <c r="I118" s="3">
        <v>5.5</v>
      </c>
      <c r="K118" s="3">
        <v>51.7</v>
      </c>
      <c r="L118" s="3">
        <v>51.7</v>
      </c>
      <c r="N118" t="s">
        <v>133</v>
      </c>
    </row>
    <row r="119" spans="1:14" x14ac:dyDescent="0.2">
      <c r="A119" t="s">
        <v>984</v>
      </c>
      <c r="B119" t="s">
        <v>133</v>
      </c>
      <c r="C119" t="s">
        <v>667</v>
      </c>
      <c r="D119" t="s">
        <v>634</v>
      </c>
      <c r="E119" t="s">
        <v>27</v>
      </c>
      <c r="F119" s="2">
        <v>1</v>
      </c>
      <c r="G119" t="s">
        <v>136</v>
      </c>
      <c r="H119" s="3">
        <v>46.2</v>
      </c>
      <c r="I119" s="3">
        <v>5.5</v>
      </c>
      <c r="K119" s="3">
        <v>51.7</v>
      </c>
      <c r="L119" s="3">
        <v>51.7</v>
      </c>
      <c r="N119" t="s">
        <v>133</v>
      </c>
    </row>
    <row r="120" spans="1:14" x14ac:dyDescent="0.2">
      <c r="A120" t="s">
        <v>985</v>
      </c>
      <c r="B120" t="s">
        <v>133</v>
      </c>
      <c r="C120" t="s">
        <v>667</v>
      </c>
      <c r="D120" t="s">
        <v>634</v>
      </c>
      <c r="E120" t="s">
        <v>28</v>
      </c>
      <c r="F120" s="2">
        <v>1</v>
      </c>
      <c r="G120" t="s">
        <v>136</v>
      </c>
      <c r="H120" s="3">
        <v>46.2</v>
      </c>
      <c r="I120" s="3">
        <v>5.5</v>
      </c>
      <c r="K120" s="3">
        <v>51.7</v>
      </c>
      <c r="L120" s="3">
        <v>51.7</v>
      </c>
      <c r="N120" t="s">
        <v>133</v>
      </c>
    </row>
    <row r="121" spans="1:14" x14ac:dyDescent="0.2">
      <c r="A121" t="s">
        <v>986</v>
      </c>
      <c r="B121" t="s">
        <v>133</v>
      </c>
      <c r="C121" t="s">
        <v>667</v>
      </c>
      <c r="D121" t="s">
        <v>634</v>
      </c>
      <c r="E121" t="s">
        <v>29</v>
      </c>
      <c r="F121" s="2">
        <v>1</v>
      </c>
      <c r="G121" t="s">
        <v>136</v>
      </c>
      <c r="H121" s="3">
        <v>46.2</v>
      </c>
      <c r="I121" s="3">
        <v>5.5</v>
      </c>
      <c r="K121" s="3">
        <v>51.7</v>
      </c>
      <c r="L121" s="3">
        <v>51.7</v>
      </c>
      <c r="N121" t="s">
        <v>133</v>
      </c>
    </row>
    <row r="122" spans="1:14" x14ac:dyDescent="0.2">
      <c r="A122" t="s">
        <v>987</v>
      </c>
      <c r="B122" t="s">
        <v>133</v>
      </c>
      <c r="C122" t="s">
        <v>667</v>
      </c>
      <c r="D122" t="s">
        <v>634</v>
      </c>
      <c r="E122" t="s">
        <v>31</v>
      </c>
      <c r="F122" s="2">
        <v>1</v>
      </c>
      <c r="G122" t="s">
        <v>136</v>
      </c>
      <c r="H122" s="3">
        <v>46.2</v>
      </c>
      <c r="I122" s="3">
        <v>5.5</v>
      </c>
      <c r="K122" s="3">
        <v>51.7</v>
      </c>
      <c r="L122" s="3">
        <v>51.7</v>
      </c>
      <c r="N122" t="s">
        <v>133</v>
      </c>
    </row>
    <row r="123" spans="1:14" x14ac:dyDescent="0.2">
      <c r="A123" t="s">
        <v>988</v>
      </c>
      <c r="B123" t="s">
        <v>133</v>
      </c>
      <c r="C123" t="s">
        <v>667</v>
      </c>
      <c r="D123" t="s">
        <v>634</v>
      </c>
      <c r="E123" t="s">
        <v>32</v>
      </c>
      <c r="F123" s="2">
        <v>1</v>
      </c>
      <c r="G123" t="s">
        <v>136</v>
      </c>
      <c r="H123" s="3">
        <v>46.2</v>
      </c>
      <c r="I123" s="3">
        <v>5.5</v>
      </c>
      <c r="K123" s="3">
        <v>51.7</v>
      </c>
      <c r="L123" s="3">
        <v>51.7</v>
      </c>
      <c r="N123" t="s">
        <v>133</v>
      </c>
    </row>
    <row r="124" spans="1:14" x14ac:dyDescent="0.2">
      <c r="A124" t="s">
        <v>989</v>
      </c>
      <c r="B124" t="s">
        <v>133</v>
      </c>
      <c r="C124" t="s">
        <v>675</v>
      </c>
      <c r="D124" t="s">
        <v>634</v>
      </c>
      <c r="E124" t="s">
        <v>26</v>
      </c>
      <c r="F124" s="2">
        <v>1</v>
      </c>
      <c r="G124" t="s">
        <v>181</v>
      </c>
      <c r="H124" s="3">
        <v>15.92</v>
      </c>
      <c r="I124" s="3">
        <v>1.1000000000000001</v>
      </c>
      <c r="K124" s="3">
        <v>17.02</v>
      </c>
      <c r="L124" s="3">
        <v>17.02</v>
      </c>
      <c r="N124" t="s">
        <v>133</v>
      </c>
    </row>
    <row r="125" spans="1:14" x14ac:dyDescent="0.2">
      <c r="A125" t="s">
        <v>990</v>
      </c>
      <c r="B125" t="s">
        <v>133</v>
      </c>
      <c r="C125" t="s">
        <v>677</v>
      </c>
      <c r="D125" t="s">
        <v>634</v>
      </c>
      <c r="E125" t="s">
        <v>26</v>
      </c>
      <c r="F125" s="2">
        <v>1</v>
      </c>
      <c r="G125" t="s">
        <v>136</v>
      </c>
      <c r="H125" s="3">
        <v>196.68</v>
      </c>
      <c r="I125" s="3">
        <v>13.2</v>
      </c>
      <c r="K125" s="3">
        <v>209.88</v>
      </c>
      <c r="L125" s="3">
        <v>209.88</v>
      </c>
      <c r="N125" t="s">
        <v>133</v>
      </c>
    </row>
    <row r="126" spans="1:14" x14ac:dyDescent="0.2">
      <c r="A126" t="s">
        <v>991</v>
      </c>
      <c r="B126" t="s">
        <v>133</v>
      </c>
      <c r="C126" t="s">
        <v>675</v>
      </c>
      <c r="D126" t="s">
        <v>634</v>
      </c>
      <c r="E126" t="s">
        <v>27</v>
      </c>
      <c r="F126" s="2">
        <v>1</v>
      </c>
      <c r="G126" t="s">
        <v>181</v>
      </c>
      <c r="H126" s="3">
        <v>15.92</v>
      </c>
      <c r="I126" s="3">
        <v>1.1000000000000001</v>
      </c>
      <c r="K126" s="3">
        <v>17.02</v>
      </c>
      <c r="L126" s="3">
        <v>17.02</v>
      </c>
      <c r="N126" t="s">
        <v>133</v>
      </c>
    </row>
    <row r="127" spans="1:14" x14ac:dyDescent="0.2">
      <c r="A127" t="s">
        <v>992</v>
      </c>
      <c r="B127" t="s">
        <v>133</v>
      </c>
      <c r="C127" t="s">
        <v>677</v>
      </c>
      <c r="D127" t="s">
        <v>634</v>
      </c>
      <c r="E127" t="s">
        <v>27</v>
      </c>
      <c r="F127" s="2">
        <v>1</v>
      </c>
      <c r="G127" t="s">
        <v>136</v>
      </c>
      <c r="H127" s="3">
        <v>196.68</v>
      </c>
      <c r="I127" s="3">
        <v>13.2</v>
      </c>
      <c r="K127" s="3">
        <v>209.88</v>
      </c>
      <c r="L127" s="3">
        <v>209.88</v>
      </c>
      <c r="N127" t="s">
        <v>133</v>
      </c>
    </row>
    <row r="128" spans="1:14" x14ac:dyDescent="0.2">
      <c r="A128" t="s">
        <v>993</v>
      </c>
      <c r="B128" t="s">
        <v>133</v>
      </c>
      <c r="C128" t="s">
        <v>675</v>
      </c>
      <c r="D128" t="s">
        <v>634</v>
      </c>
      <c r="E128" t="s">
        <v>31</v>
      </c>
      <c r="F128" s="2">
        <v>1</v>
      </c>
      <c r="G128" t="s">
        <v>181</v>
      </c>
      <c r="H128" s="3">
        <v>15.92</v>
      </c>
      <c r="I128" s="3">
        <v>1.1000000000000001</v>
      </c>
      <c r="K128" s="3">
        <v>17.02</v>
      </c>
      <c r="L128" s="3">
        <v>17.02</v>
      </c>
      <c r="N128" t="s">
        <v>133</v>
      </c>
    </row>
    <row r="129" spans="1:14" x14ac:dyDescent="0.2">
      <c r="A129" t="s">
        <v>994</v>
      </c>
      <c r="B129" t="s">
        <v>133</v>
      </c>
      <c r="C129" t="s">
        <v>677</v>
      </c>
      <c r="D129" t="s">
        <v>634</v>
      </c>
      <c r="E129" t="s">
        <v>31</v>
      </c>
      <c r="F129" s="2">
        <v>1</v>
      </c>
      <c r="G129" t="s">
        <v>136</v>
      </c>
      <c r="H129" s="3">
        <v>196.68</v>
      </c>
      <c r="I129" s="3">
        <v>13.2</v>
      </c>
      <c r="K129" s="3">
        <v>209.88</v>
      </c>
      <c r="L129" s="3">
        <v>209.88</v>
      </c>
      <c r="N129" t="s">
        <v>133</v>
      </c>
    </row>
    <row r="130" spans="1:14" x14ac:dyDescent="0.2">
      <c r="A130" t="s">
        <v>995</v>
      </c>
      <c r="B130" t="s">
        <v>133</v>
      </c>
      <c r="C130" t="s">
        <v>675</v>
      </c>
      <c r="D130" t="s">
        <v>634</v>
      </c>
      <c r="E130" t="s">
        <v>32</v>
      </c>
      <c r="F130" s="2">
        <v>1</v>
      </c>
      <c r="G130" t="s">
        <v>181</v>
      </c>
      <c r="H130" s="3">
        <v>15.92</v>
      </c>
      <c r="I130" s="3">
        <v>1.1000000000000001</v>
      </c>
      <c r="K130" s="3">
        <v>17.02</v>
      </c>
      <c r="L130" s="3">
        <v>17.02</v>
      </c>
      <c r="N130" t="s">
        <v>133</v>
      </c>
    </row>
    <row r="131" spans="1:14" x14ac:dyDescent="0.2">
      <c r="A131" t="s">
        <v>996</v>
      </c>
      <c r="B131" t="s">
        <v>133</v>
      </c>
      <c r="C131" t="s">
        <v>677</v>
      </c>
      <c r="D131" t="s">
        <v>634</v>
      </c>
      <c r="E131" t="s">
        <v>32</v>
      </c>
      <c r="F131" s="2">
        <v>1</v>
      </c>
      <c r="G131" t="s">
        <v>136</v>
      </c>
      <c r="H131" s="3">
        <v>196.68</v>
      </c>
      <c r="I131" s="3">
        <v>13.2</v>
      </c>
      <c r="K131" s="3">
        <v>209.88</v>
      </c>
      <c r="L131" s="3">
        <v>209.88</v>
      </c>
      <c r="N131" t="s">
        <v>133</v>
      </c>
    </row>
    <row r="133" spans="1:14" s="4" customFormat="1" ht="16" x14ac:dyDescent="0.2">
      <c r="A133" s="4" t="s">
        <v>199</v>
      </c>
      <c r="B133" s="4" t="s">
        <v>997</v>
      </c>
      <c r="M133" s="6">
        <v>10449.93</v>
      </c>
    </row>
    <row r="135" spans="1:14" x14ac:dyDescent="0.2">
      <c r="A135" t="s">
        <v>846</v>
      </c>
      <c r="B135" t="s">
        <v>133</v>
      </c>
      <c r="C135" t="s">
        <v>361</v>
      </c>
      <c r="D135" t="s">
        <v>362</v>
      </c>
      <c r="E135" t="s">
        <v>26</v>
      </c>
      <c r="F135" s="2">
        <v>1</v>
      </c>
      <c r="G135" t="s">
        <v>136</v>
      </c>
      <c r="H135" s="3">
        <v>127.57</v>
      </c>
      <c r="I135" s="3">
        <v>184.8</v>
      </c>
      <c r="K135" s="3">
        <v>312.37</v>
      </c>
      <c r="L135" s="3">
        <v>312.37</v>
      </c>
      <c r="N135" t="s">
        <v>133</v>
      </c>
    </row>
    <row r="136" spans="1:14" x14ac:dyDescent="0.2">
      <c r="A136" t="s">
        <v>847</v>
      </c>
      <c r="B136" t="s">
        <v>133</v>
      </c>
      <c r="C136" t="s">
        <v>361</v>
      </c>
      <c r="D136" t="s">
        <v>362</v>
      </c>
      <c r="E136" t="s">
        <v>27</v>
      </c>
      <c r="F136" s="2">
        <v>1</v>
      </c>
      <c r="G136" t="s">
        <v>136</v>
      </c>
      <c r="H136" s="3">
        <v>127.57</v>
      </c>
      <c r="I136" s="3">
        <v>184.8</v>
      </c>
      <c r="K136" s="3">
        <v>312.37</v>
      </c>
      <c r="L136" s="3">
        <v>312.37</v>
      </c>
      <c r="N136" t="s">
        <v>133</v>
      </c>
    </row>
    <row r="137" spans="1:14" x14ac:dyDescent="0.2">
      <c r="A137" t="s">
        <v>848</v>
      </c>
      <c r="B137" t="s">
        <v>133</v>
      </c>
      <c r="C137" t="s">
        <v>377</v>
      </c>
      <c r="D137" t="s">
        <v>378</v>
      </c>
      <c r="E137" t="s">
        <v>30</v>
      </c>
      <c r="F137" s="2">
        <v>44</v>
      </c>
      <c r="G137" t="s">
        <v>181</v>
      </c>
      <c r="H137" s="3">
        <v>10.63</v>
      </c>
      <c r="I137" s="3">
        <v>0.67</v>
      </c>
      <c r="K137" s="3">
        <v>11.3</v>
      </c>
      <c r="L137" s="3">
        <v>497.29</v>
      </c>
      <c r="N137" t="s">
        <v>133</v>
      </c>
    </row>
    <row r="138" spans="1:14" x14ac:dyDescent="0.2">
      <c r="A138" t="s">
        <v>849</v>
      </c>
      <c r="B138" t="s">
        <v>133</v>
      </c>
      <c r="C138" t="s">
        <v>444</v>
      </c>
      <c r="D138" t="s">
        <v>445</v>
      </c>
      <c r="E138" t="s">
        <v>26</v>
      </c>
      <c r="F138" s="2">
        <v>1</v>
      </c>
      <c r="G138" t="s">
        <v>446</v>
      </c>
      <c r="H138" s="3">
        <v>85.05</v>
      </c>
      <c r="I138" s="3">
        <v>34.65</v>
      </c>
      <c r="K138" s="3">
        <v>119.7</v>
      </c>
      <c r="L138" s="3">
        <v>119.7</v>
      </c>
      <c r="N138" t="s">
        <v>133</v>
      </c>
    </row>
    <row r="139" spans="1:14" x14ac:dyDescent="0.2">
      <c r="A139" t="s">
        <v>850</v>
      </c>
      <c r="B139" t="s">
        <v>133</v>
      </c>
      <c r="C139" t="s">
        <v>444</v>
      </c>
      <c r="D139" t="s">
        <v>445</v>
      </c>
      <c r="E139" t="s">
        <v>27</v>
      </c>
      <c r="F139" s="2">
        <v>1</v>
      </c>
      <c r="G139" t="s">
        <v>446</v>
      </c>
      <c r="H139" s="3">
        <v>85.05</v>
      </c>
      <c r="I139" s="3">
        <v>34.65</v>
      </c>
      <c r="K139" s="3">
        <v>119.7</v>
      </c>
      <c r="L139" s="3">
        <v>119.7</v>
      </c>
      <c r="N139" t="s">
        <v>133</v>
      </c>
    </row>
    <row r="140" spans="1:14" x14ac:dyDescent="0.2">
      <c r="A140" t="s">
        <v>851</v>
      </c>
      <c r="B140" t="s">
        <v>133</v>
      </c>
      <c r="C140" t="s">
        <v>449</v>
      </c>
      <c r="D140" t="s">
        <v>450</v>
      </c>
      <c r="E140" t="s">
        <v>28</v>
      </c>
      <c r="F140" s="2">
        <v>4</v>
      </c>
      <c r="G140" t="s">
        <v>446</v>
      </c>
      <c r="H140" s="3">
        <v>85.05</v>
      </c>
      <c r="I140" s="3">
        <v>30.25</v>
      </c>
      <c r="K140" s="3">
        <v>115.3</v>
      </c>
      <c r="L140" s="3">
        <v>461.2</v>
      </c>
      <c r="N140" t="s">
        <v>133</v>
      </c>
    </row>
    <row r="141" spans="1:14" x14ac:dyDescent="0.2">
      <c r="A141" t="s">
        <v>852</v>
      </c>
      <c r="B141" t="s">
        <v>133</v>
      </c>
      <c r="C141" t="s">
        <v>449</v>
      </c>
      <c r="D141" t="s">
        <v>450</v>
      </c>
      <c r="E141" t="s">
        <v>29</v>
      </c>
      <c r="F141" s="2">
        <v>4</v>
      </c>
      <c r="G141" t="s">
        <v>446</v>
      </c>
      <c r="H141" s="3">
        <v>85.05</v>
      </c>
      <c r="I141" s="3">
        <v>30.25</v>
      </c>
      <c r="K141" s="3">
        <v>115.3</v>
      </c>
      <c r="L141" s="3">
        <v>461.2</v>
      </c>
      <c r="N141" t="s">
        <v>133</v>
      </c>
    </row>
    <row r="142" spans="1:14" x14ac:dyDescent="0.2">
      <c r="A142" t="s">
        <v>853</v>
      </c>
      <c r="B142" t="s">
        <v>133</v>
      </c>
      <c r="C142" t="s">
        <v>449</v>
      </c>
      <c r="D142" t="s">
        <v>450</v>
      </c>
      <c r="E142" t="s">
        <v>31</v>
      </c>
      <c r="F142" s="2">
        <v>4</v>
      </c>
      <c r="G142" t="s">
        <v>446</v>
      </c>
      <c r="H142" s="3">
        <v>85.05</v>
      </c>
      <c r="I142" s="3">
        <v>30.25</v>
      </c>
      <c r="K142" s="3">
        <v>115.3</v>
      </c>
      <c r="L142" s="3">
        <v>461.2</v>
      </c>
      <c r="N142" t="s">
        <v>133</v>
      </c>
    </row>
    <row r="143" spans="1:14" x14ac:dyDescent="0.2">
      <c r="A143" t="s">
        <v>854</v>
      </c>
      <c r="B143" t="s">
        <v>133</v>
      </c>
      <c r="C143" t="s">
        <v>449</v>
      </c>
      <c r="D143" t="s">
        <v>450</v>
      </c>
      <c r="E143" t="s">
        <v>32</v>
      </c>
      <c r="F143" s="2">
        <v>4</v>
      </c>
      <c r="G143" t="s">
        <v>446</v>
      </c>
      <c r="H143" s="3">
        <v>85.05</v>
      </c>
      <c r="I143" s="3">
        <v>30.25</v>
      </c>
      <c r="K143" s="3">
        <v>115.3</v>
      </c>
      <c r="L143" s="3">
        <v>461.2</v>
      </c>
      <c r="N143" t="s">
        <v>133</v>
      </c>
    </row>
    <row r="144" spans="1:14" x14ac:dyDescent="0.2">
      <c r="A144" t="s">
        <v>855</v>
      </c>
      <c r="B144" t="s">
        <v>133</v>
      </c>
      <c r="C144" t="s">
        <v>456</v>
      </c>
      <c r="D144" t="s">
        <v>457</v>
      </c>
      <c r="E144" t="s">
        <v>31</v>
      </c>
      <c r="F144" s="2">
        <v>2</v>
      </c>
      <c r="G144" t="s">
        <v>446</v>
      </c>
      <c r="H144" s="3">
        <v>85.05</v>
      </c>
      <c r="I144" s="3">
        <v>18.149999999999999</v>
      </c>
      <c r="K144" s="3">
        <v>103.2</v>
      </c>
      <c r="L144" s="3">
        <v>206.4</v>
      </c>
      <c r="N144" t="s">
        <v>133</v>
      </c>
    </row>
    <row r="145" spans="1:14" x14ac:dyDescent="0.2">
      <c r="A145" t="s">
        <v>856</v>
      </c>
      <c r="B145" t="s">
        <v>133</v>
      </c>
      <c r="C145" t="s">
        <v>459</v>
      </c>
      <c r="D145" t="s">
        <v>457</v>
      </c>
      <c r="E145" t="s">
        <v>31</v>
      </c>
      <c r="F145" s="2">
        <v>2</v>
      </c>
      <c r="G145" t="s">
        <v>136</v>
      </c>
      <c r="H145" s="3">
        <v>85.05</v>
      </c>
      <c r="I145" s="3">
        <v>18.149999999999999</v>
      </c>
      <c r="K145" s="3">
        <v>103.2</v>
      </c>
      <c r="L145" s="3">
        <v>206.4</v>
      </c>
      <c r="N145" t="s">
        <v>133</v>
      </c>
    </row>
    <row r="146" spans="1:14" x14ac:dyDescent="0.2">
      <c r="A146" t="s">
        <v>857</v>
      </c>
      <c r="B146" t="s">
        <v>133</v>
      </c>
      <c r="C146" t="s">
        <v>456</v>
      </c>
      <c r="D146" t="s">
        <v>457</v>
      </c>
      <c r="E146" t="s">
        <v>32</v>
      </c>
      <c r="F146" s="2">
        <v>2</v>
      </c>
      <c r="G146" t="s">
        <v>446</v>
      </c>
      <c r="H146" s="3">
        <v>85.05</v>
      </c>
      <c r="I146" s="3">
        <v>18.149999999999999</v>
      </c>
      <c r="K146" s="3">
        <v>103.2</v>
      </c>
      <c r="L146" s="3">
        <v>206.4</v>
      </c>
      <c r="N146" t="s">
        <v>133</v>
      </c>
    </row>
    <row r="147" spans="1:14" x14ac:dyDescent="0.2">
      <c r="A147" t="s">
        <v>858</v>
      </c>
      <c r="B147" t="s">
        <v>133</v>
      </c>
      <c r="C147" t="s">
        <v>459</v>
      </c>
      <c r="D147" t="s">
        <v>457</v>
      </c>
      <c r="E147" t="s">
        <v>32</v>
      </c>
      <c r="F147" s="2">
        <v>2</v>
      </c>
      <c r="G147" t="s">
        <v>136</v>
      </c>
      <c r="H147" s="3">
        <v>85.05</v>
      </c>
      <c r="I147" s="3">
        <v>18.149999999999999</v>
      </c>
      <c r="K147" s="3">
        <v>103.2</v>
      </c>
      <c r="L147" s="3">
        <v>206.4</v>
      </c>
      <c r="N147" t="s">
        <v>133</v>
      </c>
    </row>
    <row r="148" spans="1:14" x14ac:dyDescent="0.2">
      <c r="A148" t="s">
        <v>859</v>
      </c>
      <c r="B148" t="s">
        <v>133</v>
      </c>
      <c r="C148" t="s">
        <v>464</v>
      </c>
      <c r="D148" t="s">
        <v>465</v>
      </c>
      <c r="E148" t="s">
        <v>26</v>
      </c>
      <c r="F148" s="2">
        <v>1</v>
      </c>
      <c r="G148" t="s">
        <v>446</v>
      </c>
      <c r="H148" s="3">
        <v>85.05</v>
      </c>
      <c r="I148" s="3">
        <v>12.1</v>
      </c>
      <c r="K148" s="3">
        <v>97.15</v>
      </c>
      <c r="L148" s="3">
        <v>97.15</v>
      </c>
      <c r="N148" t="s">
        <v>133</v>
      </c>
    </row>
    <row r="149" spans="1:14" x14ac:dyDescent="0.2">
      <c r="A149" t="s">
        <v>860</v>
      </c>
      <c r="B149" t="s">
        <v>133</v>
      </c>
      <c r="C149" t="s">
        <v>464</v>
      </c>
      <c r="D149" t="s">
        <v>465</v>
      </c>
      <c r="E149" t="s">
        <v>27</v>
      </c>
      <c r="F149" s="2">
        <v>1</v>
      </c>
      <c r="G149" t="s">
        <v>446</v>
      </c>
      <c r="H149" s="3">
        <v>85.05</v>
      </c>
      <c r="I149" s="3">
        <v>12.1</v>
      </c>
      <c r="K149" s="3">
        <v>97.15</v>
      </c>
      <c r="L149" s="3">
        <v>97.15</v>
      </c>
      <c r="N149" t="s">
        <v>133</v>
      </c>
    </row>
    <row r="150" spans="1:14" x14ac:dyDescent="0.2">
      <c r="A150" t="s">
        <v>861</v>
      </c>
      <c r="B150" t="s">
        <v>133</v>
      </c>
      <c r="C150" t="s">
        <v>464</v>
      </c>
      <c r="D150" t="s">
        <v>465</v>
      </c>
      <c r="E150" t="s">
        <v>28</v>
      </c>
      <c r="F150" s="2">
        <v>1</v>
      </c>
      <c r="G150" t="s">
        <v>446</v>
      </c>
      <c r="H150" s="3">
        <v>85.05</v>
      </c>
      <c r="I150" s="3">
        <v>12.1</v>
      </c>
      <c r="K150" s="3">
        <v>97.15</v>
      </c>
      <c r="L150" s="3">
        <v>97.15</v>
      </c>
      <c r="N150" t="s">
        <v>133</v>
      </c>
    </row>
    <row r="151" spans="1:14" x14ac:dyDescent="0.2">
      <c r="A151" t="s">
        <v>862</v>
      </c>
      <c r="B151" t="s">
        <v>133</v>
      </c>
      <c r="C151" t="s">
        <v>464</v>
      </c>
      <c r="D151" t="s">
        <v>465</v>
      </c>
      <c r="E151" t="s">
        <v>29</v>
      </c>
      <c r="F151" s="2">
        <v>1</v>
      </c>
      <c r="G151" t="s">
        <v>446</v>
      </c>
      <c r="H151" s="3">
        <v>85.05</v>
      </c>
      <c r="I151" s="3">
        <v>12.1</v>
      </c>
      <c r="K151" s="3">
        <v>97.15</v>
      </c>
      <c r="L151" s="3">
        <v>97.15</v>
      </c>
      <c r="N151" t="s">
        <v>133</v>
      </c>
    </row>
    <row r="152" spans="1:14" x14ac:dyDescent="0.2">
      <c r="A152" t="s">
        <v>863</v>
      </c>
      <c r="B152" t="s">
        <v>133</v>
      </c>
      <c r="C152" t="s">
        <v>464</v>
      </c>
      <c r="D152" t="s">
        <v>465</v>
      </c>
      <c r="E152" t="s">
        <v>31</v>
      </c>
      <c r="F152" s="2">
        <v>2</v>
      </c>
      <c r="G152" t="s">
        <v>446</v>
      </c>
      <c r="H152" s="3">
        <v>85.05</v>
      </c>
      <c r="I152" s="3">
        <v>12.1</v>
      </c>
      <c r="K152" s="3">
        <v>97.15</v>
      </c>
      <c r="L152" s="3">
        <v>194.3</v>
      </c>
      <c r="N152" t="s">
        <v>133</v>
      </c>
    </row>
    <row r="153" spans="1:14" x14ac:dyDescent="0.2">
      <c r="A153" t="s">
        <v>864</v>
      </c>
      <c r="B153" t="s">
        <v>133</v>
      </c>
      <c r="C153" t="s">
        <v>464</v>
      </c>
      <c r="D153" t="s">
        <v>465</v>
      </c>
      <c r="E153" t="s">
        <v>32</v>
      </c>
      <c r="F153" s="2">
        <v>2</v>
      </c>
      <c r="G153" t="s">
        <v>446</v>
      </c>
      <c r="H153" s="3">
        <v>85.05</v>
      </c>
      <c r="I153" s="3">
        <v>12.1</v>
      </c>
      <c r="K153" s="3">
        <v>97.15</v>
      </c>
      <c r="L153" s="3">
        <v>194.3</v>
      </c>
      <c r="N153" t="s">
        <v>133</v>
      </c>
    </row>
    <row r="154" spans="1:14" x14ac:dyDescent="0.2">
      <c r="A154" t="s">
        <v>865</v>
      </c>
      <c r="B154" t="s">
        <v>133</v>
      </c>
      <c r="C154" t="s">
        <v>473</v>
      </c>
      <c r="D154" t="s">
        <v>457</v>
      </c>
      <c r="E154" t="s">
        <v>26</v>
      </c>
      <c r="F154" s="2">
        <v>4</v>
      </c>
      <c r="G154" t="s">
        <v>446</v>
      </c>
      <c r="H154" s="3">
        <v>85.05</v>
      </c>
      <c r="I154" s="3">
        <v>18.149999999999999</v>
      </c>
      <c r="K154" s="3">
        <v>103.2</v>
      </c>
      <c r="L154" s="3">
        <v>412.8</v>
      </c>
      <c r="N154" t="s">
        <v>133</v>
      </c>
    </row>
    <row r="155" spans="1:14" x14ac:dyDescent="0.2">
      <c r="A155" t="s">
        <v>866</v>
      </c>
      <c r="B155" t="s">
        <v>133</v>
      </c>
      <c r="C155" t="s">
        <v>473</v>
      </c>
      <c r="D155" t="s">
        <v>457</v>
      </c>
      <c r="E155" t="s">
        <v>27</v>
      </c>
      <c r="F155" s="2">
        <v>4</v>
      </c>
      <c r="G155" t="s">
        <v>446</v>
      </c>
      <c r="H155" s="3">
        <v>85.05</v>
      </c>
      <c r="I155" s="3">
        <v>18.149999999999999</v>
      </c>
      <c r="K155" s="3">
        <v>103.2</v>
      </c>
      <c r="L155" s="3">
        <v>412.8</v>
      </c>
      <c r="N155" t="s">
        <v>133</v>
      </c>
    </row>
    <row r="156" spans="1:14" x14ac:dyDescent="0.2">
      <c r="A156" t="s">
        <v>867</v>
      </c>
      <c r="B156" t="s">
        <v>133</v>
      </c>
      <c r="C156" t="s">
        <v>473</v>
      </c>
      <c r="D156" t="s">
        <v>457</v>
      </c>
      <c r="E156" t="s">
        <v>28</v>
      </c>
      <c r="F156" s="2">
        <v>6</v>
      </c>
      <c r="G156" t="s">
        <v>446</v>
      </c>
      <c r="H156" s="3">
        <v>85.05</v>
      </c>
      <c r="I156" s="3">
        <v>18.149999999999999</v>
      </c>
      <c r="K156" s="3">
        <v>103.2</v>
      </c>
      <c r="L156" s="3">
        <v>619.20000000000005</v>
      </c>
      <c r="N156" t="s">
        <v>133</v>
      </c>
    </row>
    <row r="157" spans="1:14" x14ac:dyDescent="0.2">
      <c r="A157" t="s">
        <v>868</v>
      </c>
      <c r="B157" t="s">
        <v>133</v>
      </c>
      <c r="C157" t="s">
        <v>473</v>
      </c>
      <c r="D157" t="s">
        <v>457</v>
      </c>
      <c r="E157" t="s">
        <v>29</v>
      </c>
      <c r="F157" s="2">
        <v>6</v>
      </c>
      <c r="G157" t="s">
        <v>446</v>
      </c>
      <c r="H157" s="3">
        <v>85.05</v>
      </c>
      <c r="I157" s="3">
        <v>18.149999999999999</v>
      </c>
      <c r="K157" s="3">
        <v>103.2</v>
      </c>
      <c r="L157" s="3">
        <v>619.20000000000005</v>
      </c>
      <c r="N157" t="s">
        <v>133</v>
      </c>
    </row>
    <row r="158" spans="1:14" x14ac:dyDescent="0.2">
      <c r="A158" t="s">
        <v>869</v>
      </c>
      <c r="B158" t="s">
        <v>133</v>
      </c>
      <c r="C158" t="s">
        <v>473</v>
      </c>
      <c r="D158" t="s">
        <v>457</v>
      </c>
      <c r="E158" t="s">
        <v>31</v>
      </c>
      <c r="F158" s="2">
        <v>4</v>
      </c>
      <c r="G158" t="s">
        <v>446</v>
      </c>
      <c r="H158" s="3">
        <v>85.05</v>
      </c>
      <c r="I158" s="3">
        <v>18.149999999999999</v>
      </c>
      <c r="K158" s="3">
        <v>103.2</v>
      </c>
      <c r="L158" s="3">
        <v>412.8</v>
      </c>
      <c r="N158" t="s">
        <v>133</v>
      </c>
    </row>
    <row r="159" spans="1:14" x14ac:dyDescent="0.2">
      <c r="A159" t="s">
        <v>870</v>
      </c>
      <c r="B159" t="s">
        <v>133</v>
      </c>
      <c r="C159" t="s">
        <v>473</v>
      </c>
      <c r="D159" t="s">
        <v>457</v>
      </c>
      <c r="E159" t="s">
        <v>32</v>
      </c>
      <c r="F159" s="2">
        <v>4</v>
      </c>
      <c r="G159" t="s">
        <v>446</v>
      </c>
      <c r="H159" s="3">
        <v>85.05</v>
      </c>
      <c r="I159" s="3">
        <v>18.149999999999999</v>
      </c>
      <c r="K159" s="3">
        <v>103.2</v>
      </c>
      <c r="L159" s="3">
        <v>412.8</v>
      </c>
      <c r="N159" t="s">
        <v>133</v>
      </c>
    </row>
    <row r="160" spans="1:14" x14ac:dyDescent="0.2">
      <c r="A160" t="s">
        <v>871</v>
      </c>
      <c r="B160" t="s">
        <v>133</v>
      </c>
      <c r="C160" t="s">
        <v>481</v>
      </c>
      <c r="D160" t="s">
        <v>482</v>
      </c>
      <c r="E160" t="s">
        <v>26</v>
      </c>
      <c r="F160" s="2">
        <v>1</v>
      </c>
      <c r="G160" t="s">
        <v>446</v>
      </c>
      <c r="H160" s="3">
        <v>85.05</v>
      </c>
      <c r="I160" s="3">
        <v>92.4</v>
      </c>
      <c r="K160" s="3">
        <v>177.45</v>
      </c>
      <c r="L160" s="3">
        <v>177.45</v>
      </c>
      <c r="N160" t="s">
        <v>133</v>
      </c>
    </row>
    <row r="161" spans="1:14" x14ac:dyDescent="0.2">
      <c r="A161" t="s">
        <v>872</v>
      </c>
      <c r="B161" t="s">
        <v>133</v>
      </c>
      <c r="C161" t="s">
        <v>481</v>
      </c>
      <c r="D161" t="s">
        <v>482</v>
      </c>
      <c r="E161" t="s">
        <v>27</v>
      </c>
      <c r="F161" s="2">
        <v>1</v>
      </c>
      <c r="G161" t="s">
        <v>446</v>
      </c>
      <c r="H161" s="3">
        <v>85.05</v>
      </c>
      <c r="I161" s="3">
        <v>92.4</v>
      </c>
      <c r="K161" s="3">
        <v>177.45</v>
      </c>
      <c r="L161" s="3">
        <v>177.45</v>
      </c>
      <c r="N161" t="s">
        <v>133</v>
      </c>
    </row>
    <row r="162" spans="1:14" x14ac:dyDescent="0.2">
      <c r="A162" t="s">
        <v>873</v>
      </c>
      <c r="B162" t="s">
        <v>133</v>
      </c>
      <c r="C162" t="s">
        <v>490</v>
      </c>
      <c r="D162" t="s">
        <v>445</v>
      </c>
      <c r="E162" t="s">
        <v>31</v>
      </c>
      <c r="F162" s="2">
        <v>1</v>
      </c>
      <c r="G162" t="s">
        <v>446</v>
      </c>
      <c r="H162" s="3">
        <v>85.05</v>
      </c>
      <c r="I162" s="3">
        <v>36.299999999999997</v>
      </c>
      <c r="K162" s="3">
        <v>121.35</v>
      </c>
      <c r="L162" s="3">
        <v>121.35</v>
      </c>
      <c r="N162" t="s">
        <v>133</v>
      </c>
    </row>
    <row r="163" spans="1:14" x14ac:dyDescent="0.2">
      <c r="A163" t="s">
        <v>874</v>
      </c>
      <c r="B163" t="s">
        <v>133</v>
      </c>
      <c r="C163" t="s">
        <v>490</v>
      </c>
      <c r="D163" t="s">
        <v>445</v>
      </c>
      <c r="E163" t="s">
        <v>32</v>
      </c>
      <c r="F163" s="2">
        <v>1</v>
      </c>
      <c r="G163" t="s">
        <v>446</v>
      </c>
      <c r="H163" s="3">
        <v>85.05</v>
      </c>
      <c r="I163" s="3">
        <v>36.299999999999997</v>
      </c>
      <c r="K163" s="3">
        <v>121.35</v>
      </c>
      <c r="L163" s="3">
        <v>121.35</v>
      </c>
      <c r="N163" t="s">
        <v>133</v>
      </c>
    </row>
    <row r="164" spans="1:14" x14ac:dyDescent="0.2">
      <c r="A164" t="s">
        <v>875</v>
      </c>
      <c r="B164" t="s">
        <v>133</v>
      </c>
      <c r="C164" t="s">
        <v>587</v>
      </c>
      <c r="D164" t="s">
        <v>588</v>
      </c>
      <c r="E164" t="s">
        <v>31</v>
      </c>
      <c r="F164" s="2">
        <v>1</v>
      </c>
      <c r="G164" t="s">
        <v>446</v>
      </c>
      <c r="H164" s="3">
        <v>85.05</v>
      </c>
      <c r="I164" s="3">
        <v>277.2</v>
      </c>
      <c r="K164" s="3">
        <v>362.25</v>
      </c>
      <c r="L164" s="3">
        <v>362.25</v>
      </c>
      <c r="N164" t="s">
        <v>133</v>
      </c>
    </row>
    <row r="165" spans="1:14" x14ac:dyDescent="0.2">
      <c r="A165" t="s">
        <v>876</v>
      </c>
      <c r="B165" t="s">
        <v>133</v>
      </c>
      <c r="C165" t="s">
        <v>590</v>
      </c>
      <c r="D165" t="s">
        <v>591</v>
      </c>
      <c r="E165" t="s">
        <v>31</v>
      </c>
      <c r="F165" s="2">
        <v>1</v>
      </c>
      <c r="G165" t="s">
        <v>446</v>
      </c>
      <c r="H165" s="3">
        <v>85.05</v>
      </c>
      <c r="I165" s="3">
        <v>278.3</v>
      </c>
      <c r="K165" s="3">
        <v>363.35</v>
      </c>
      <c r="L165" s="3">
        <v>363.35</v>
      </c>
      <c r="N165" t="s">
        <v>133</v>
      </c>
    </row>
    <row r="166" spans="1:14" x14ac:dyDescent="0.2">
      <c r="A166" t="s">
        <v>877</v>
      </c>
      <c r="B166" t="s">
        <v>133</v>
      </c>
      <c r="C166" t="s">
        <v>602</v>
      </c>
      <c r="D166" t="s">
        <v>603</v>
      </c>
      <c r="E166" t="s">
        <v>31</v>
      </c>
      <c r="F166" s="2">
        <v>1</v>
      </c>
      <c r="G166" t="s">
        <v>446</v>
      </c>
      <c r="H166" s="3">
        <v>85.05</v>
      </c>
      <c r="I166" s="3">
        <v>266.2</v>
      </c>
      <c r="K166" s="3">
        <v>351.25</v>
      </c>
      <c r="L166" s="3">
        <v>351.25</v>
      </c>
      <c r="N166" t="s">
        <v>133</v>
      </c>
    </row>
    <row r="167" spans="1:14" x14ac:dyDescent="0.2">
      <c r="A167" t="s">
        <v>878</v>
      </c>
      <c r="B167" t="s">
        <v>133</v>
      </c>
      <c r="C167" t="s">
        <v>587</v>
      </c>
      <c r="D167" t="s">
        <v>588</v>
      </c>
      <c r="E167" t="s">
        <v>32</v>
      </c>
      <c r="F167" s="2">
        <v>1</v>
      </c>
      <c r="G167" t="s">
        <v>446</v>
      </c>
      <c r="H167" s="3">
        <v>85.05</v>
      </c>
      <c r="I167" s="3">
        <v>277.2</v>
      </c>
      <c r="K167" s="3">
        <v>362.25</v>
      </c>
      <c r="L167" s="3">
        <v>362.25</v>
      </c>
      <c r="N167" t="s">
        <v>133</v>
      </c>
    </row>
    <row r="168" spans="1:14" x14ac:dyDescent="0.2">
      <c r="A168" t="s">
        <v>879</v>
      </c>
      <c r="B168" t="s">
        <v>133</v>
      </c>
      <c r="C168" t="s">
        <v>590</v>
      </c>
      <c r="D168" t="s">
        <v>591</v>
      </c>
      <c r="E168" t="s">
        <v>32</v>
      </c>
      <c r="F168" s="2">
        <v>1</v>
      </c>
      <c r="G168" t="s">
        <v>446</v>
      </c>
      <c r="H168" s="3">
        <v>85.05</v>
      </c>
      <c r="I168" s="3">
        <v>278.3</v>
      </c>
      <c r="K168" s="3">
        <v>363.35</v>
      </c>
      <c r="L168" s="3">
        <v>363.35</v>
      </c>
      <c r="N168" t="s">
        <v>133</v>
      </c>
    </row>
    <row r="169" spans="1:14" x14ac:dyDescent="0.2">
      <c r="A169" t="s">
        <v>880</v>
      </c>
      <c r="B169" t="s">
        <v>133</v>
      </c>
      <c r="C169" t="s">
        <v>602</v>
      </c>
      <c r="D169" t="s">
        <v>603</v>
      </c>
      <c r="E169" t="s">
        <v>32</v>
      </c>
      <c r="F169" s="2">
        <v>1</v>
      </c>
      <c r="G169" t="s">
        <v>446</v>
      </c>
      <c r="H169" s="3">
        <v>85.05</v>
      </c>
      <c r="I169" s="3">
        <v>266.2</v>
      </c>
      <c r="K169" s="3">
        <v>351.25</v>
      </c>
      <c r="L169" s="3">
        <v>351.25</v>
      </c>
      <c r="N169" t="s">
        <v>133</v>
      </c>
    </row>
    <row r="171" spans="1:14" s="4" customFormat="1" ht="16" x14ac:dyDescent="0.2">
      <c r="A171" s="4" t="s">
        <v>223</v>
      </c>
      <c r="B171" s="4" t="s">
        <v>998</v>
      </c>
      <c r="M171" s="6">
        <v>10036.709999999999</v>
      </c>
    </row>
    <row r="173" spans="1:14" x14ac:dyDescent="0.2">
      <c r="A173" t="s">
        <v>882</v>
      </c>
      <c r="B173" t="s">
        <v>133</v>
      </c>
      <c r="C173" t="s">
        <v>134</v>
      </c>
      <c r="D173" t="s">
        <v>135</v>
      </c>
      <c r="E173" t="s">
        <v>30</v>
      </c>
      <c r="F173" s="2">
        <v>4</v>
      </c>
      <c r="G173" t="s">
        <v>136</v>
      </c>
      <c r="H173" s="3">
        <v>0</v>
      </c>
      <c r="I173" s="3">
        <v>330</v>
      </c>
      <c r="K173" s="3">
        <v>330</v>
      </c>
      <c r="L173" s="3">
        <v>1320</v>
      </c>
      <c r="N173" t="s">
        <v>133</v>
      </c>
    </row>
    <row r="174" spans="1:14" x14ac:dyDescent="0.2">
      <c r="A174" t="s">
        <v>883</v>
      </c>
      <c r="B174" t="s">
        <v>133</v>
      </c>
      <c r="C174" t="s">
        <v>148</v>
      </c>
      <c r="D174" t="s">
        <v>149</v>
      </c>
      <c r="E174" t="s">
        <v>26</v>
      </c>
      <c r="F174" s="2">
        <v>6</v>
      </c>
      <c r="G174" t="s">
        <v>141</v>
      </c>
      <c r="H174" s="3">
        <v>4.68</v>
      </c>
      <c r="I174" s="3">
        <v>1.05</v>
      </c>
      <c r="K174" s="3">
        <v>5.73</v>
      </c>
      <c r="L174" s="3">
        <v>34.369999999999997</v>
      </c>
      <c r="N174" t="s">
        <v>133</v>
      </c>
    </row>
    <row r="175" spans="1:14" x14ac:dyDescent="0.2">
      <c r="A175" t="s">
        <v>884</v>
      </c>
      <c r="B175" t="s">
        <v>133</v>
      </c>
      <c r="C175" t="s">
        <v>148</v>
      </c>
      <c r="D175" t="s">
        <v>149</v>
      </c>
      <c r="E175" t="s">
        <v>27</v>
      </c>
      <c r="F175" s="2">
        <v>6</v>
      </c>
      <c r="G175" t="s">
        <v>141</v>
      </c>
      <c r="H175" s="3">
        <v>4.68</v>
      </c>
      <c r="I175" s="3">
        <v>1.05</v>
      </c>
      <c r="K175" s="3">
        <v>5.73</v>
      </c>
      <c r="L175" s="3">
        <v>34.369999999999997</v>
      </c>
      <c r="N175" t="s">
        <v>133</v>
      </c>
    </row>
    <row r="176" spans="1:14" x14ac:dyDescent="0.2">
      <c r="A176" t="s">
        <v>885</v>
      </c>
      <c r="B176" t="s">
        <v>133</v>
      </c>
      <c r="C176" t="s">
        <v>165</v>
      </c>
      <c r="D176" t="s">
        <v>166</v>
      </c>
      <c r="E176" t="s">
        <v>30</v>
      </c>
      <c r="F176" s="2">
        <v>30</v>
      </c>
      <c r="G176" t="s">
        <v>141</v>
      </c>
      <c r="H176" s="3">
        <v>14.05</v>
      </c>
      <c r="I176" s="3">
        <v>5.35</v>
      </c>
      <c r="K176" s="3">
        <v>19.39</v>
      </c>
      <c r="L176" s="3">
        <v>581.83000000000004</v>
      </c>
      <c r="N176" t="s">
        <v>133</v>
      </c>
    </row>
    <row r="177" spans="1:17" x14ac:dyDescent="0.2">
      <c r="A177" t="s">
        <v>886</v>
      </c>
      <c r="B177" t="s">
        <v>133</v>
      </c>
      <c r="C177" t="s">
        <v>179</v>
      </c>
      <c r="D177" t="s">
        <v>180</v>
      </c>
      <c r="E177" t="s">
        <v>30</v>
      </c>
      <c r="F177" s="2">
        <v>6</v>
      </c>
      <c r="G177" t="s">
        <v>181</v>
      </c>
      <c r="H177" s="3">
        <v>31.22</v>
      </c>
      <c r="I177" s="3">
        <v>5.36</v>
      </c>
      <c r="K177" s="3">
        <v>36.57</v>
      </c>
      <c r="L177" s="3">
        <v>219.45</v>
      </c>
      <c r="N177" t="s">
        <v>133</v>
      </c>
      <c r="Q177" t="s">
        <v>182</v>
      </c>
    </row>
    <row r="178" spans="1:17" x14ac:dyDescent="0.2">
      <c r="A178" t="s">
        <v>887</v>
      </c>
      <c r="B178" t="s">
        <v>133</v>
      </c>
      <c r="C178" t="s">
        <v>184</v>
      </c>
      <c r="D178" t="s">
        <v>185</v>
      </c>
      <c r="E178" t="s">
        <v>30</v>
      </c>
      <c r="F178" s="2">
        <v>6</v>
      </c>
      <c r="G178" t="s">
        <v>181</v>
      </c>
      <c r="H178" s="3">
        <v>143.76</v>
      </c>
      <c r="I178" s="3">
        <v>177.1</v>
      </c>
      <c r="K178" s="3">
        <v>320.86</v>
      </c>
      <c r="L178" s="3">
        <v>1925.17</v>
      </c>
      <c r="N178" t="s">
        <v>133</v>
      </c>
    </row>
    <row r="179" spans="1:17" x14ac:dyDescent="0.2">
      <c r="A179" t="s">
        <v>888</v>
      </c>
      <c r="B179" t="s">
        <v>133</v>
      </c>
      <c r="C179" t="s">
        <v>188</v>
      </c>
      <c r="D179" t="s">
        <v>189</v>
      </c>
      <c r="E179" t="s">
        <v>30</v>
      </c>
      <c r="F179" s="2">
        <v>2</v>
      </c>
      <c r="G179" t="s">
        <v>136</v>
      </c>
      <c r="H179" s="3">
        <v>41.84</v>
      </c>
      <c r="I179" s="3">
        <v>22</v>
      </c>
      <c r="K179" s="3">
        <v>63.84</v>
      </c>
      <c r="L179" s="3">
        <v>127.67</v>
      </c>
      <c r="N179" t="s">
        <v>133</v>
      </c>
    </row>
    <row r="180" spans="1:17" x14ac:dyDescent="0.2">
      <c r="A180" t="s">
        <v>889</v>
      </c>
      <c r="B180" t="s">
        <v>133</v>
      </c>
      <c r="C180" t="s">
        <v>221</v>
      </c>
      <c r="D180" t="s">
        <v>222</v>
      </c>
      <c r="E180" t="s">
        <v>30</v>
      </c>
      <c r="F180" s="2">
        <v>44.550003051757812</v>
      </c>
      <c r="G180" t="s">
        <v>141</v>
      </c>
      <c r="H180" s="3">
        <v>14.05</v>
      </c>
      <c r="I180" s="3">
        <v>21.77</v>
      </c>
      <c r="K180" s="3">
        <v>35.82</v>
      </c>
      <c r="L180" s="3">
        <v>1595.67</v>
      </c>
      <c r="N180" t="s">
        <v>133</v>
      </c>
    </row>
    <row r="181" spans="1:17" x14ac:dyDescent="0.2">
      <c r="A181" t="s">
        <v>890</v>
      </c>
      <c r="B181" t="s">
        <v>133</v>
      </c>
      <c r="C181" t="s">
        <v>243</v>
      </c>
      <c r="D181" t="s">
        <v>244</v>
      </c>
      <c r="E181" t="s">
        <v>30</v>
      </c>
      <c r="F181" s="2">
        <v>30</v>
      </c>
      <c r="G181" t="s">
        <v>141</v>
      </c>
      <c r="H181" s="3">
        <v>14.05</v>
      </c>
      <c r="I181" s="3">
        <v>46.1</v>
      </c>
      <c r="K181" s="3">
        <v>60.15</v>
      </c>
      <c r="L181" s="3">
        <v>1804.48</v>
      </c>
      <c r="N181" t="s">
        <v>133</v>
      </c>
    </row>
    <row r="182" spans="1:17" x14ac:dyDescent="0.2">
      <c r="A182" t="s">
        <v>891</v>
      </c>
      <c r="B182" t="s">
        <v>133</v>
      </c>
      <c r="C182" t="s">
        <v>350</v>
      </c>
      <c r="D182" t="s">
        <v>351</v>
      </c>
      <c r="E182" t="s">
        <v>30</v>
      </c>
      <c r="F182" s="2">
        <v>4</v>
      </c>
      <c r="G182" t="s">
        <v>181</v>
      </c>
      <c r="H182" s="3">
        <v>46.83</v>
      </c>
      <c r="I182" s="3">
        <v>66</v>
      </c>
      <c r="K182" s="3">
        <v>112.83</v>
      </c>
      <c r="L182" s="3">
        <v>451.31</v>
      </c>
      <c r="N182" t="s">
        <v>133</v>
      </c>
    </row>
    <row r="183" spans="1:17" x14ac:dyDescent="0.2">
      <c r="A183" t="s">
        <v>892</v>
      </c>
      <c r="B183" t="s">
        <v>133</v>
      </c>
      <c r="C183" t="s">
        <v>353</v>
      </c>
      <c r="D183" t="s">
        <v>354</v>
      </c>
      <c r="E183" t="s">
        <v>30</v>
      </c>
      <c r="F183" s="2">
        <v>3</v>
      </c>
      <c r="G183" t="s">
        <v>181</v>
      </c>
      <c r="H183" s="3">
        <v>23.41</v>
      </c>
      <c r="I183" s="3">
        <v>33</v>
      </c>
      <c r="K183" s="3">
        <v>56.41</v>
      </c>
      <c r="L183" s="3">
        <v>169.24</v>
      </c>
      <c r="N183" t="s">
        <v>133</v>
      </c>
    </row>
    <row r="184" spans="1:17" x14ac:dyDescent="0.2">
      <c r="A184" t="s">
        <v>893</v>
      </c>
      <c r="B184" t="s">
        <v>133</v>
      </c>
      <c r="C184" t="s">
        <v>356</v>
      </c>
      <c r="D184" t="s">
        <v>357</v>
      </c>
      <c r="E184" t="s">
        <v>30</v>
      </c>
      <c r="F184" s="2">
        <v>1</v>
      </c>
      <c r="G184" t="s">
        <v>136</v>
      </c>
      <c r="H184" s="3">
        <v>23.41</v>
      </c>
      <c r="I184" s="3">
        <v>35.200000000000003</v>
      </c>
      <c r="K184" s="3">
        <v>58.61</v>
      </c>
      <c r="L184" s="3">
        <v>58.61</v>
      </c>
      <c r="N184" t="s">
        <v>133</v>
      </c>
    </row>
    <row r="185" spans="1:17" x14ac:dyDescent="0.2">
      <c r="A185" t="s">
        <v>894</v>
      </c>
      <c r="B185" t="s">
        <v>133</v>
      </c>
      <c r="C185" t="s">
        <v>485</v>
      </c>
      <c r="D185" t="s">
        <v>486</v>
      </c>
      <c r="E185" t="s">
        <v>31</v>
      </c>
      <c r="F185" s="2">
        <v>1</v>
      </c>
      <c r="G185" t="s">
        <v>155</v>
      </c>
      <c r="H185" s="3">
        <v>31.22</v>
      </c>
      <c r="I185" s="3">
        <v>22</v>
      </c>
      <c r="K185" s="3">
        <v>53.22</v>
      </c>
      <c r="L185" s="3">
        <v>53.22</v>
      </c>
      <c r="N185" t="s">
        <v>133</v>
      </c>
    </row>
    <row r="186" spans="1:17" x14ac:dyDescent="0.2">
      <c r="A186" t="s">
        <v>895</v>
      </c>
      <c r="B186" t="s">
        <v>133</v>
      </c>
      <c r="C186" t="s">
        <v>485</v>
      </c>
      <c r="D186" t="s">
        <v>486</v>
      </c>
      <c r="E186" t="s">
        <v>32</v>
      </c>
      <c r="F186" s="2">
        <v>1</v>
      </c>
      <c r="G186" t="s">
        <v>155</v>
      </c>
      <c r="H186" s="3">
        <v>31.22</v>
      </c>
      <c r="I186" s="3">
        <v>22</v>
      </c>
      <c r="K186" s="3">
        <v>53.22</v>
      </c>
      <c r="L186" s="3">
        <v>53.22</v>
      </c>
      <c r="N186" t="s">
        <v>133</v>
      </c>
    </row>
    <row r="187" spans="1:17" x14ac:dyDescent="0.2">
      <c r="A187" t="s">
        <v>896</v>
      </c>
      <c r="B187" t="s">
        <v>133</v>
      </c>
      <c r="C187" t="s">
        <v>593</v>
      </c>
      <c r="D187" t="s">
        <v>594</v>
      </c>
      <c r="E187" t="s">
        <v>31</v>
      </c>
      <c r="F187" s="2">
        <v>1</v>
      </c>
      <c r="G187" t="s">
        <v>136</v>
      </c>
      <c r="H187" s="3">
        <v>31.22</v>
      </c>
      <c r="I187" s="3">
        <v>462</v>
      </c>
      <c r="K187" s="3">
        <v>493.22</v>
      </c>
      <c r="L187" s="3">
        <v>493.22</v>
      </c>
      <c r="N187" t="s">
        <v>133</v>
      </c>
    </row>
    <row r="188" spans="1:17" x14ac:dyDescent="0.2">
      <c r="A188" t="s">
        <v>897</v>
      </c>
      <c r="B188" t="s">
        <v>133</v>
      </c>
      <c r="C188" t="s">
        <v>596</v>
      </c>
      <c r="D188" t="s">
        <v>597</v>
      </c>
      <c r="E188" t="s">
        <v>31</v>
      </c>
      <c r="F188" s="2">
        <v>1</v>
      </c>
      <c r="G188" t="s">
        <v>136</v>
      </c>
      <c r="H188" s="3">
        <v>31.22</v>
      </c>
      <c r="I188" s="3">
        <v>242</v>
      </c>
      <c r="K188" s="3">
        <v>273.22000000000003</v>
      </c>
      <c r="L188" s="3">
        <v>273.22000000000003</v>
      </c>
      <c r="N188" t="s">
        <v>133</v>
      </c>
    </row>
    <row r="189" spans="1:17" x14ac:dyDescent="0.2">
      <c r="A189" t="s">
        <v>898</v>
      </c>
      <c r="B189" t="s">
        <v>133</v>
      </c>
      <c r="C189" t="s">
        <v>593</v>
      </c>
      <c r="D189" t="s">
        <v>594</v>
      </c>
      <c r="E189" t="s">
        <v>32</v>
      </c>
      <c r="F189" s="2">
        <v>1</v>
      </c>
      <c r="G189" t="s">
        <v>136</v>
      </c>
      <c r="H189" s="3">
        <v>31.22</v>
      </c>
      <c r="I189" s="3">
        <v>462</v>
      </c>
      <c r="K189" s="3">
        <v>493.22</v>
      </c>
      <c r="L189" s="3">
        <v>493.22</v>
      </c>
      <c r="N189" t="s">
        <v>133</v>
      </c>
    </row>
    <row r="190" spans="1:17" x14ac:dyDescent="0.2">
      <c r="A190" t="s">
        <v>899</v>
      </c>
      <c r="B190" t="s">
        <v>133</v>
      </c>
      <c r="C190" t="s">
        <v>596</v>
      </c>
      <c r="D190" t="s">
        <v>597</v>
      </c>
      <c r="E190" t="s">
        <v>32</v>
      </c>
      <c r="F190" s="2">
        <v>1</v>
      </c>
      <c r="G190" t="s">
        <v>136</v>
      </c>
      <c r="H190" s="3">
        <v>31.22</v>
      </c>
      <c r="I190" s="3">
        <v>242</v>
      </c>
      <c r="K190" s="3">
        <v>273.22000000000003</v>
      </c>
      <c r="L190" s="3">
        <v>273.22000000000003</v>
      </c>
      <c r="N190" t="s">
        <v>133</v>
      </c>
    </row>
    <row r="191" spans="1:17" x14ac:dyDescent="0.2">
      <c r="A191" t="s">
        <v>900</v>
      </c>
      <c r="B191" t="s">
        <v>133</v>
      </c>
      <c r="C191" t="s">
        <v>626</v>
      </c>
      <c r="D191" t="s">
        <v>627</v>
      </c>
      <c r="E191" t="s">
        <v>31</v>
      </c>
      <c r="F191" s="2">
        <v>1</v>
      </c>
      <c r="G191" t="s">
        <v>136</v>
      </c>
      <c r="H191" s="3">
        <v>15.61</v>
      </c>
      <c r="I191" s="3">
        <v>22</v>
      </c>
      <c r="K191" s="3">
        <v>37.61</v>
      </c>
      <c r="L191" s="3">
        <v>37.61</v>
      </c>
      <c r="N191" t="s">
        <v>133</v>
      </c>
    </row>
    <row r="192" spans="1:17" x14ac:dyDescent="0.2">
      <c r="A192" t="s">
        <v>901</v>
      </c>
      <c r="B192" t="s">
        <v>133</v>
      </c>
      <c r="C192" t="s">
        <v>626</v>
      </c>
      <c r="D192" t="s">
        <v>627</v>
      </c>
      <c r="E192" t="s">
        <v>32</v>
      </c>
      <c r="F192" s="2">
        <v>1</v>
      </c>
      <c r="G192" t="s">
        <v>136</v>
      </c>
      <c r="H192" s="3">
        <v>15.61</v>
      </c>
      <c r="I192" s="3">
        <v>22</v>
      </c>
      <c r="K192" s="3">
        <v>37.61</v>
      </c>
      <c r="L192" s="3">
        <v>37.61</v>
      </c>
      <c r="N192" t="s">
        <v>133</v>
      </c>
    </row>
    <row r="194" spans="1:16" s="4" customFormat="1" ht="16" x14ac:dyDescent="0.2">
      <c r="A194" s="4" t="s">
        <v>228</v>
      </c>
      <c r="B194" s="4" t="s">
        <v>999</v>
      </c>
      <c r="M194" s="6">
        <v>3937.56</v>
      </c>
    </row>
    <row r="196" spans="1:16" x14ac:dyDescent="0.2">
      <c r="A196" t="s">
        <v>929</v>
      </c>
      <c r="B196" t="s">
        <v>133</v>
      </c>
      <c r="C196" t="s">
        <v>139</v>
      </c>
      <c r="D196" t="s">
        <v>140</v>
      </c>
      <c r="E196" t="s">
        <v>30</v>
      </c>
      <c r="F196" s="2">
        <v>30</v>
      </c>
      <c r="G196" t="s">
        <v>141</v>
      </c>
      <c r="H196" s="3">
        <v>0</v>
      </c>
      <c r="I196" s="3">
        <v>37.4</v>
      </c>
      <c r="K196" s="3">
        <v>37.4</v>
      </c>
      <c r="L196" s="3">
        <v>1122</v>
      </c>
      <c r="N196" t="s">
        <v>133</v>
      </c>
    </row>
    <row r="197" spans="1:16" x14ac:dyDescent="0.2">
      <c r="A197" t="s">
        <v>930</v>
      </c>
      <c r="B197" t="s">
        <v>133</v>
      </c>
      <c r="C197" t="s">
        <v>143</v>
      </c>
      <c r="D197" t="s">
        <v>144</v>
      </c>
      <c r="E197" t="s">
        <v>30</v>
      </c>
      <c r="F197" s="2">
        <v>118.80000305175781</v>
      </c>
      <c r="G197" t="s">
        <v>141</v>
      </c>
      <c r="H197" s="3">
        <v>0</v>
      </c>
      <c r="I197" s="3">
        <v>18.7</v>
      </c>
      <c r="K197" s="3">
        <v>18.7</v>
      </c>
      <c r="L197" s="3">
        <v>2221.56</v>
      </c>
      <c r="N197" t="s">
        <v>133</v>
      </c>
      <c r="P197" t="s">
        <v>145</v>
      </c>
    </row>
    <row r="198" spans="1:16" x14ac:dyDescent="0.2">
      <c r="A198" t="s">
        <v>931</v>
      </c>
      <c r="B198" t="s">
        <v>133</v>
      </c>
      <c r="C198" t="s">
        <v>153</v>
      </c>
      <c r="D198" t="s">
        <v>154</v>
      </c>
      <c r="E198" t="s">
        <v>30</v>
      </c>
      <c r="F198" s="2">
        <v>1</v>
      </c>
      <c r="G198" t="s">
        <v>155</v>
      </c>
      <c r="H198" s="3">
        <v>0</v>
      </c>
      <c r="I198" s="3">
        <v>0</v>
      </c>
      <c r="K198" s="3">
        <v>0</v>
      </c>
      <c r="L198" s="3">
        <v>0</v>
      </c>
      <c r="N198" t="s">
        <v>133</v>
      </c>
    </row>
    <row r="199" spans="1:16" x14ac:dyDescent="0.2">
      <c r="A199" t="s">
        <v>932</v>
      </c>
      <c r="B199" t="s">
        <v>133</v>
      </c>
      <c r="C199" t="s">
        <v>177</v>
      </c>
      <c r="D199" t="s">
        <v>177</v>
      </c>
      <c r="E199" t="s">
        <v>30</v>
      </c>
      <c r="F199" s="2">
        <v>2</v>
      </c>
      <c r="G199" t="s">
        <v>136</v>
      </c>
      <c r="H199" s="3">
        <v>0</v>
      </c>
      <c r="I199" s="3">
        <v>55</v>
      </c>
      <c r="K199" s="3">
        <v>55</v>
      </c>
      <c r="L199" s="3">
        <v>110</v>
      </c>
      <c r="N199" t="s">
        <v>133</v>
      </c>
    </row>
    <row r="200" spans="1:16" x14ac:dyDescent="0.2">
      <c r="A200" t="s">
        <v>933</v>
      </c>
      <c r="B200" t="s">
        <v>133</v>
      </c>
      <c r="C200" t="s">
        <v>438</v>
      </c>
      <c r="D200" t="s">
        <v>439</v>
      </c>
      <c r="E200" t="s">
        <v>26</v>
      </c>
      <c r="F200" s="2">
        <v>1</v>
      </c>
      <c r="G200" t="s">
        <v>155</v>
      </c>
      <c r="H200" s="3">
        <v>0</v>
      </c>
      <c r="I200" s="3">
        <v>121</v>
      </c>
      <c r="K200" s="3">
        <v>121</v>
      </c>
      <c r="L200" s="3">
        <v>121</v>
      </c>
      <c r="N200" t="s">
        <v>133</v>
      </c>
    </row>
    <row r="201" spans="1:16" x14ac:dyDescent="0.2">
      <c r="A201" t="s">
        <v>934</v>
      </c>
      <c r="B201" t="s">
        <v>133</v>
      </c>
      <c r="C201" t="s">
        <v>438</v>
      </c>
      <c r="D201" t="s">
        <v>439</v>
      </c>
      <c r="E201" t="s">
        <v>27</v>
      </c>
      <c r="F201" s="2">
        <v>1</v>
      </c>
      <c r="G201" t="s">
        <v>155</v>
      </c>
      <c r="H201" s="3">
        <v>0</v>
      </c>
      <c r="I201" s="3">
        <v>121</v>
      </c>
      <c r="K201" s="3">
        <v>121</v>
      </c>
      <c r="L201" s="3">
        <v>121</v>
      </c>
      <c r="N201" t="s">
        <v>133</v>
      </c>
    </row>
    <row r="202" spans="1:16" x14ac:dyDescent="0.2">
      <c r="A202" t="s">
        <v>935</v>
      </c>
      <c r="B202" t="s">
        <v>133</v>
      </c>
      <c r="C202" t="s">
        <v>623</v>
      </c>
      <c r="D202" t="s">
        <v>624</v>
      </c>
      <c r="E202" t="s">
        <v>31</v>
      </c>
      <c r="F202" s="2">
        <v>1</v>
      </c>
      <c r="G202" t="s">
        <v>155</v>
      </c>
      <c r="H202" s="3">
        <v>0</v>
      </c>
      <c r="I202" s="3">
        <v>121</v>
      </c>
      <c r="K202" s="3">
        <v>121</v>
      </c>
      <c r="L202" s="3">
        <v>121</v>
      </c>
      <c r="N202" t="s">
        <v>133</v>
      </c>
    </row>
    <row r="203" spans="1:16" x14ac:dyDescent="0.2">
      <c r="A203" t="s">
        <v>936</v>
      </c>
      <c r="B203" t="s">
        <v>133</v>
      </c>
      <c r="C203" t="s">
        <v>623</v>
      </c>
      <c r="D203" t="s">
        <v>624</v>
      </c>
      <c r="E203" t="s">
        <v>32</v>
      </c>
      <c r="F203" s="2">
        <v>1</v>
      </c>
      <c r="G203" t="s">
        <v>155</v>
      </c>
      <c r="H203" s="3">
        <v>0</v>
      </c>
      <c r="I203" s="3">
        <v>121</v>
      </c>
      <c r="K203" s="3">
        <v>121</v>
      </c>
      <c r="L203" s="3">
        <v>121</v>
      </c>
      <c r="N203" t="s">
        <v>133</v>
      </c>
    </row>
    <row r="205" spans="1:16" s="4" customFormat="1" ht="16" x14ac:dyDescent="0.2">
      <c r="A205" s="4" t="s">
        <v>261</v>
      </c>
      <c r="B205" s="4" t="s">
        <v>1000</v>
      </c>
      <c r="M205" s="6">
        <v>7017.71</v>
      </c>
    </row>
    <row r="207" spans="1:16" x14ac:dyDescent="0.2">
      <c r="A207" t="s">
        <v>1001</v>
      </c>
      <c r="B207" t="s">
        <v>133</v>
      </c>
      <c r="C207" t="s">
        <v>218</v>
      </c>
      <c r="D207" t="s">
        <v>219</v>
      </c>
      <c r="E207" t="s">
        <v>30</v>
      </c>
      <c r="F207" s="2">
        <v>44.550003051757812</v>
      </c>
      <c r="G207" t="s">
        <v>141</v>
      </c>
      <c r="H207" s="3">
        <v>7.8</v>
      </c>
      <c r="I207" s="3">
        <v>3.67</v>
      </c>
      <c r="K207" s="3">
        <v>11.48</v>
      </c>
      <c r="L207" s="3">
        <v>511.38</v>
      </c>
      <c r="N207" t="s">
        <v>133</v>
      </c>
    </row>
    <row r="208" spans="1:16" x14ac:dyDescent="0.2">
      <c r="A208" t="s">
        <v>1002</v>
      </c>
      <c r="B208" t="s">
        <v>133</v>
      </c>
      <c r="C208" t="s">
        <v>264</v>
      </c>
      <c r="D208" t="s">
        <v>219</v>
      </c>
      <c r="E208" t="s">
        <v>30</v>
      </c>
      <c r="F208" s="2">
        <v>30</v>
      </c>
      <c r="G208" t="s">
        <v>141</v>
      </c>
      <c r="H208" s="3">
        <v>14.99</v>
      </c>
      <c r="I208" s="3">
        <v>3.67</v>
      </c>
      <c r="K208" s="3">
        <v>18.66</v>
      </c>
      <c r="L208" s="3">
        <v>559.77</v>
      </c>
      <c r="N208" t="s">
        <v>133</v>
      </c>
    </row>
    <row r="209" spans="1:14" x14ac:dyDescent="0.2">
      <c r="A209" t="s">
        <v>1003</v>
      </c>
      <c r="B209" t="s">
        <v>133</v>
      </c>
      <c r="C209" t="s">
        <v>495</v>
      </c>
      <c r="D209" t="s">
        <v>496</v>
      </c>
      <c r="E209" t="s">
        <v>26</v>
      </c>
      <c r="F209" s="2">
        <v>6</v>
      </c>
      <c r="G209" t="s">
        <v>141</v>
      </c>
      <c r="H209" s="3">
        <v>15.61</v>
      </c>
      <c r="I209" s="3">
        <v>2.2000000000000002</v>
      </c>
      <c r="K209" s="3">
        <v>17.809999999999999</v>
      </c>
      <c r="L209" s="3">
        <v>106.86</v>
      </c>
      <c r="N209" t="s">
        <v>133</v>
      </c>
    </row>
    <row r="210" spans="1:14" x14ac:dyDescent="0.2">
      <c r="A210" t="s">
        <v>1004</v>
      </c>
      <c r="B210" t="s">
        <v>133</v>
      </c>
      <c r="C210" t="s">
        <v>495</v>
      </c>
      <c r="D210" t="s">
        <v>496</v>
      </c>
      <c r="E210" t="s">
        <v>27</v>
      </c>
      <c r="F210" s="2">
        <v>6</v>
      </c>
      <c r="G210" t="s">
        <v>141</v>
      </c>
      <c r="H210" s="3">
        <v>15.61</v>
      </c>
      <c r="I210" s="3">
        <v>2.2000000000000002</v>
      </c>
      <c r="K210" s="3">
        <v>17.809999999999999</v>
      </c>
      <c r="L210" s="3">
        <v>106.86</v>
      </c>
      <c r="N210" t="s">
        <v>133</v>
      </c>
    </row>
    <row r="211" spans="1:14" x14ac:dyDescent="0.2">
      <c r="A211" t="s">
        <v>1005</v>
      </c>
      <c r="B211" t="s">
        <v>133</v>
      </c>
      <c r="C211" t="s">
        <v>495</v>
      </c>
      <c r="D211" t="s">
        <v>496</v>
      </c>
      <c r="E211" t="s">
        <v>28</v>
      </c>
      <c r="F211" s="2">
        <v>15.75</v>
      </c>
      <c r="G211" t="s">
        <v>141</v>
      </c>
      <c r="H211" s="3">
        <v>15.61</v>
      </c>
      <c r="I211" s="3">
        <v>2.2000000000000002</v>
      </c>
      <c r="K211" s="3">
        <v>17.809999999999999</v>
      </c>
      <c r="L211" s="3">
        <v>280.5</v>
      </c>
      <c r="N211" t="s">
        <v>133</v>
      </c>
    </row>
    <row r="212" spans="1:14" x14ac:dyDescent="0.2">
      <c r="A212" t="s">
        <v>1006</v>
      </c>
      <c r="B212" t="s">
        <v>133</v>
      </c>
      <c r="C212" t="s">
        <v>495</v>
      </c>
      <c r="D212" t="s">
        <v>496</v>
      </c>
      <c r="E212" t="s">
        <v>29</v>
      </c>
      <c r="F212" s="2">
        <v>15.75</v>
      </c>
      <c r="G212" t="s">
        <v>141</v>
      </c>
      <c r="H212" s="3">
        <v>15.61</v>
      </c>
      <c r="I212" s="3">
        <v>2.2000000000000002</v>
      </c>
      <c r="K212" s="3">
        <v>17.809999999999999</v>
      </c>
      <c r="L212" s="3">
        <v>280.5</v>
      </c>
      <c r="N212" t="s">
        <v>133</v>
      </c>
    </row>
    <row r="213" spans="1:14" x14ac:dyDescent="0.2">
      <c r="A213" t="s">
        <v>1007</v>
      </c>
      <c r="B213" t="s">
        <v>133</v>
      </c>
      <c r="C213" t="s">
        <v>495</v>
      </c>
      <c r="D213" t="s">
        <v>496</v>
      </c>
      <c r="E213" t="s">
        <v>31</v>
      </c>
      <c r="F213" s="2">
        <v>30</v>
      </c>
      <c r="G213" t="s">
        <v>141</v>
      </c>
      <c r="H213" s="3">
        <v>15.61</v>
      </c>
      <c r="I213" s="3">
        <v>2.2000000000000002</v>
      </c>
      <c r="K213" s="3">
        <v>17.809999999999999</v>
      </c>
      <c r="L213" s="3">
        <v>534.28</v>
      </c>
      <c r="N213" t="s">
        <v>133</v>
      </c>
    </row>
    <row r="214" spans="1:14" x14ac:dyDescent="0.2">
      <c r="A214" t="s">
        <v>1008</v>
      </c>
      <c r="B214" t="s">
        <v>133</v>
      </c>
      <c r="C214" t="s">
        <v>495</v>
      </c>
      <c r="D214" t="s">
        <v>496</v>
      </c>
      <c r="E214" t="s">
        <v>32</v>
      </c>
      <c r="F214" s="2">
        <v>30</v>
      </c>
      <c r="G214" t="s">
        <v>141</v>
      </c>
      <c r="H214" s="3">
        <v>15.61</v>
      </c>
      <c r="I214" s="3">
        <v>2.2000000000000002</v>
      </c>
      <c r="K214" s="3">
        <v>17.809999999999999</v>
      </c>
      <c r="L214" s="3">
        <v>534.28</v>
      </c>
      <c r="N214" t="s">
        <v>133</v>
      </c>
    </row>
    <row r="215" spans="1:14" x14ac:dyDescent="0.2">
      <c r="A215" t="s">
        <v>1009</v>
      </c>
      <c r="B215" t="s">
        <v>133</v>
      </c>
      <c r="C215" t="s">
        <v>508</v>
      </c>
      <c r="D215" t="s">
        <v>496</v>
      </c>
      <c r="E215" t="s">
        <v>26</v>
      </c>
      <c r="F215" s="2">
        <v>24</v>
      </c>
      <c r="G215" t="s">
        <v>141</v>
      </c>
      <c r="H215" s="3">
        <v>15.61</v>
      </c>
      <c r="I215" s="3">
        <v>2.2000000000000002</v>
      </c>
      <c r="K215" s="3">
        <v>17.809999999999999</v>
      </c>
      <c r="L215" s="3">
        <v>427.43</v>
      </c>
      <c r="N215" t="s">
        <v>133</v>
      </c>
    </row>
    <row r="216" spans="1:14" x14ac:dyDescent="0.2">
      <c r="A216" t="s">
        <v>1010</v>
      </c>
      <c r="B216" t="s">
        <v>133</v>
      </c>
      <c r="C216" t="s">
        <v>508</v>
      </c>
      <c r="D216" t="s">
        <v>496</v>
      </c>
      <c r="E216" t="s">
        <v>27</v>
      </c>
      <c r="F216" s="2">
        <v>24</v>
      </c>
      <c r="G216" t="s">
        <v>141</v>
      </c>
      <c r="H216" s="3">
        <v>15.61</v>
      </c>
      <c r="I216" s="3">
        <v>2.2000000000000002</v>
      </c>
      <c r="K216" s="3">
        <v>17.809999999999999</v>
      </c>
      <c r="L216" s="3">
        <v>427.43</v>
      </c>
      <c r="N216" t="s">
        <v>133</v>
      </c>
    </row>
    <row r="217" spans="1:14" x14ac:dyDescent="0.2">
      <c r="A217" t="s">
        <v>1011</v>
      </c>
      <c r="B217" t="s">
        <v>133</v>
      </c>
      <c r="C217" t="s">
        <v>508</v>
      </c>
      <c r="D217" t="s">
        <v>496</v>
      </c>
      <c r="E217" t="s">
        <v>28</v>
      </c>
      <c r="F217" s="2">
        <v>38.400001525878906</v>
      </c>
      <c r="G217" t="s">
        <v>141</v>
      </c>
      <c r="H217" s="3">
        <v>15.61</v>
      </c>
      <c r="I217" s="3">
        <v>2.2000000000000002</v>
      </c>
      <c r="K217" s="3">
        <v>17.809999999999999</v>
      </c>
      <c r="L217" s="3">
        <v>683.88</v>
      </c>
      <c r="N217" t="s">
        <v>133</v>
      </c>
    </row>
    <row r="218" spans="1:14" x14ac:dyDescent="0.2">
      <c r="A218" t="s">
        <v>1012</v>
      </c>
      <c r="B218" t="s">
        <v>133</v>
      </c>
      <c r="C218" t="s">
        <v>508</v>
      </c>
      <c r="D218" t="s">
        <v>496</v>
      </c>
      <c r="E218" t="s">
        <v>29</v>
      </c>
      <c r="F218" s="2">
        <v>38.400001525878906</v>
      </c>
      <c r="G218" t="s">
        <v>141</v>
      </c>
      <c r="H218" s="3">
        <v>15.61</v>
      </c>
      <c r="I218" s="3">
        <v>2.2000000000000002</v>
      </c>
      <c r="K218" s="3">
        <v>17.809999999999999</v>
      </c>
      <c r="L218" s="3">
        <v>683.88</v>
      </c>
      <c r="N218" t="s">
        <v>133</v>
      </c>
    </row>
    <row r="219" spans="1:14" x14ac:dyDescent="0.2">
      <c r="A219" t="s">
        <v>1013</v>
      </c>
      <c r="B219" t="s">
        <v>133</v>
      </c>
      <c r="C219" t="s">
        <v>508</v>
      </c>
      <c r="D219" t="s">
        <v>496</v>
      </c>
      <c r="E219" t="s">
        <v>31</v>
      </c>
      <c r="F219" s="2">
        <v>52.799999237060547</v>
      </c>
      <c r="G219" t="s">
        <v>141</v>
      </c>
      <c r="H219" s="3">
        <v>15.61</v>
      </c>
      <c r="I219" s="3">
        <v>2.2000000000000002</v>
      </c>
      <c r="K219" s="3">
        <v>17.809999999999999</v>
      </c>
      <c r="L219" s="3">
        <v>940.33</v>
      </c>
      <c r="N219" t="s">
        <v>133</v>
      </c>
    </row>
    <row r="220" spans="1:14" x14ac:dyDescent="0.2">
      <c r="A220" t="s">
        <v>1014</v>
      </c>
      <c r="B220" t="s">
        <v>133</v>
      </c>
      <c r="C220" t="s">
        <v>508</v>
      </c>
      <c r="D220" t="s">
        <v>496</v>
      </c>
      <c r="E220" t="s">
        <v>32</v>
      </c>
      <c r="F220" s="2">
        <v>52.799999237060547</v>
      </c>
      <c r="G220" t="s">
        <v>141</v>
      </c>
      <c r="H220" s="3">
        <v>15.61</v>
      </c>
      <c r="I220" s="3">
        <v>2.2000000000000002</v>
      </c>
      <c r="K220" s="3">
        <v>17.809999999999999</v>
      </c>
      <c r="L220" s="3">
        <v>940.33</v>
      </c>
      <c r="N220" t="s">
        <v>133</v>
      </c>
    </row>
    <row r="222" spans="1:14" s="4" customFormat="1" ht="16" x14ac:dyDescent="0.2">
      <c r="A222" s="4" t="s">
        <v>265</v>
      </c>
      <c r="B222" s="4" t="s">
        <v>1015</v>
      </c>
      <c r="M222" s="6">
        <v>18689.14</v>
      </c>
    </row>
    <row r="224" spans="1:14" x14ac:dyDescent="0.2">
      <c r="A224" t="s">
        <v>1016</v>
      </c>
      <c r="B224" t="s">
        <v>133</v>
      </c>
      <c r="C224" t="s">
        <v>334</v>
      </c>
      <c r="D224" t="s">
        <v>335</v>
      </c>
      <c r="E224" t="s">
        <v>26</v>
      </c>
      <c r="F224" s="2">
        <v>2</v>
      </c>
      <c r="G224" t="s">
        <v>181</v>
      </c>
      <c r="H224" s="3">
        <v>35.44</v>
      </c>
      <c r="I224" s="3">
        <v>13.2</v>
      </c>
      <c r="K224" s="3">
        <v>48.64</v>
      </c>
      <c r="L224" s="3">
        <v>97.28</v>
      </c>
      <c r="N224" t="s">
        <v>133</v>
      </c>
    </row>
    <row r="225" spans="1:14" x14ac:dyDescent="0.2">
      <c r="A225" t="s">
        <v>1017</v>
      </c>
      <c r="B225" t="s">
        <v>133</v>
      </c>
      <c r="C225" t="s">
        <v>334</v>
      </c>
      <c r="D225" t="s">
        <v>335</v>
      </c>
      <c r="E225" t="s">
        <v>27</v>
      </c>
      <c r="F225" s="2">
        <v>2</v>
      </c>
      <c r="G225" t="s">
        <v>181</v>
      </c>
      <c r="H225" s="3">
        <v>35.44</v>
      </c>
      <c r="I225" s="3">
        <v>13.2</v>
      </c>
      <c r="K225" s="3">
        <v>48.64</v>
      </c>
      <c r="L225" s="3">
        <v>97.28</v>
      </c>
      <c r="N225" t="s">
        <v>133</v>
      </c>
    </row>
    <row r="226" spans="1:14" x14ac:dyDescent="0.2">
      <c r="A226" t="s">
        <v>1018</v>
      </c>
      <c r="B226" t="s">
        <v>133</v>
      </c>
      <c r="C226" t="s">
        <v>334</v>
      </c>
      <c r="D226" t="s">
        <v>335</v>
      </c>
      <c r="E226" t="s">
        <v>30</v>
      </c>
      <c r="F226" s="2">
        <v>5</v>
      </c>
      <c r="G226" t="s">
        <v>181</v>
      </c>
      <c r="H226" s="3">
        <v>35.44</v>
      </c>
      <c r="I226" s="3">
        <v>13.2</v>
      </c>
      <c r="K226" s="3">
        <v>48.64</v>
      </c>
      <c r="L226" s="3">
        <v>243.19</v>
      </c>
      <c r="N226" t="s">
        <v>133</v>
      </c>
    </row>
    <row r="227" spans="1:14" x14ac:dyDescent="0.2">
      <c r="A227" t="s">
        <v>1019</v>
      </c>
      <c r="B227" t="s">
        <v>133</v>
      </c>
      <c r="C227" t="s">
        <v>334</v>
      </c>
      <c r="D227" t="s">
        <v>335</v>
      </c>
      <c r="E227" t="s">
        <v>31</v>
      </c>
      <c r="F227" s="2">
        <v>6</v>
      </c>
      <c r="G227" t="s">
        <v>181</v>
      </c>
      <c r="H227" s="3">
        <v>35.44</v>
      </c>
      <c r="I227" s="3">
        <v>13.2</v>
      </c>
      <c r="K227" s="3">
        <v>48.64</v>
      </c>
      <c r="L227" s="3">
        <v>291.83</v>
      </c>
      <c r="N227" t="s">
        <v>133</v>
      </c>
    </row>
    <row r="228" spans="1:14" x14ac:dyDescent="0.2">
      <c r="A228" t="s">
        <v>1020</v>
      </c>
      <c r="B228" t="s">
        <v>133</v>
      </c>
      <c r="C228" t="s">
        <v>334</v>
      </c>
      <c r="D228" t="s">
        <v>335</v>
      </c>
      <c r="E228" t="s">
        <v>32</v>
      </c>
      <c r="F228" s="2">
        <v>6</v>
      </c>
      <c r="G228" t="s">
        <v>181</v>
      </c>
      <c r="H228" s="3">
        <v>35.44</v>
      </c>
      <c r="I228" s="3">
        <v>13.2</v>
      </c>
      <c r="K228" s="3">
        <v>48.64</v>
      </c>
      <c r="L228" s="3">
        <v>291.83</v>
      </c>
      <c r="N228" t="s">
        <v>133</v>
      </c>
    </row>
    <row r="229" spans="1:14" x14ac:dyDescent="0.2">
      <c r="A229" t="s">
        <v>1021</v>
      </c>
      <c r="B229" t="s">
        <v>133</v>
      </c>
      <c r="C229" t="s">
        <v>342</v>
      </c>
      <c r="D229" t="s">
        <v>343</v>
      </c>
      <c r="E229" t="s">
        <v>26</v>
      </c>
      <c r="F229" s="2">
        <v>2</v>
      </c>
      <c r="G229" t="s">
        <v>181</v>
      </c>
      <c r="H229" s="3">
        <v>17.72</v>
      </c>
      <c r="I229" s="3">
        <v>16.5</v>
      </c>
      <c r="K229" s="3">
        <v>34.22</v>
      </c>
      <c r="L229" s="3">
        <v>68.44</v>
      </c>
      <c r="N229" t="s">
        <v>133</v>
      </c>
    </row>
    <row r="230" spans="1:14" x14ac:dyDescent="0.2">
      <c r="A230" t="s">
        <v>1022</v>
      </c>
      <c r="B230" t="s">
        <v>133</v>
      </c>
      <c r="C230" t="s">
        <v>342</v>
      </c>
      <c r="D230" t="s">
        <v>343</v>
      </c>
      <c r="E230" t="s">
        <v>27</v>
      </c>
      <c r="F230" s="2">
        <v>2</v>
      </c>
      <c r="G230" t="s">
        <v>181</v>
      </c>
      <c r="H230" s="3">
        <v>17.72</v>
      </c>
      <c r="I230" s="3">
        <v>16.5</v>
      </c>
      <c r="K230" s="3">
        <v>34.22</v>
      </c>
      <c r="L230" s="3">
        <v>68.44</v>
      </c>
      <c r="N230" t="s">
        <v>133</v>
      </c>
    </row>
    <row r="231" spans="1:14" x14ac:dyDescent="0.2">
      <c r="A231" t="s">
        <v>1023</v>
      </c>
      <c r="B231" t="s">
        <v>133</v>
      </c>
      <c r="C231" t="s">
        <v>342</v>
      </c>
      <c r="D231" t="s">
        <v>343</v>
      </c>
      <c r="E231" t="s">
        <v>30</v>
      </c>
      <c r="F231" s="2">
        <v>5</v>
      </c>
      <c r="G231" t="s">
        <v>181</v>
      </c>
      <c r="H231" s="3">
        <v>17.72</v>
      </c>
      <c r="I231" s="3">
        <v>16.5</v>
      </c>
      <c r="K231" s="3">
        <v>34.22</v>
      </c>
      <c r="L231" s="3">
        <v>171.09</v>
      </c>
      <c r="N231" t="s">
        <v>133</v>
      </c>
    </row>
    <row r="232" spans="1:14" x14ac:dyDescent="0.2">
      <c r="A232" t="s">
        <v>1024</v>
      </c>
      <c r="B232" t="s">
        <v>133</v>
      </c>
      <c r="C232" t="s">
        <v>342</v>
      </c>
      <c r="D232" t="s">
        <v>343</v>
      </c>
      <c r="E232" t="s">
        <v>31</v>
      </c>
      <c r="F232" s="2">
        <v>6</v>
      </c>
      <c r="G232" t="s">
        <v>181</v>
      </c>
      <c r="H232" s="3">
        <v>17.72</v>
      </c>
      <c r="I232" s="3">
        <v>16.5</v>
      </c>
      <c r="K232" s="3">
        <v>34.22</v>
      </c>
      <c r="L232" s="3">
        <v>205.31</v>
      </c>
      <c r="N232" t="s">
        <v>133</v>
      </c>
    </row>
    <row r="233" spans="1:14" x14ac:dyDescent="0.2">
      <c r="A233" t="s">
        <v>1025</v>
      </c>
      <c r="B233" t="s">
        <v>133</v>
      </c>
      <c r="C233" t="s">
        <v>342</v>
      </c>
      <c r="D233" t="s">
        <v>343</v>
      </c>
      <c r="E233" t="s">
        <v>32</v>
      </c>
      <c r="F233" s="2">
        <v>6</v>
      </c>
      <c r="G233" t="s">
        <v>181</v>
      </c>
      <c r="H233" s="3">
        <v>17.72</v>
      </c>
      <c r="I233" s="3">
        <v>16.5</v>
      </c>
      <c r="K233" s="3">
        <v>34.22</v>
      </c>
      <c r="L233" s="3">
        <v>205.31</v>
      </c>
      <c r="N233" t="s">
        <v>133</v>
      </c>
    </row>
    <row r="234" spans="1:14" x14ac:dyDescent="0.2">
      <c r="A234" t="s">
        <v>1026</v>
      </c>
      <c r="B234" t="s">
        <v>133</v>
      </c>
      <c r="C234" t="s">
        <v>364</v>
      </c>
      <c r="D234" t="s">
        <v>365</v>
      </c>
      <c r="E234" t="s">
        <v>26</v>
      </c>
      <c r="F234" s="2">
        <v>6</v>
      </c>
      <c r="G234" t="s">
        <v>141</v>
      </c>
      <c r="H234" s="3">
        <v>35.44</v>
      </c>
      <c r="I234" s="3">
        <v>61.6</v>
      </c>
      <c r="K234" s="3">
        <v>97.04</v>
      </c>
      <c r="L234" s="3">
        <v>582.23</v>
      </c>
      <c r="N234" t="s">
        <v>133</v>
      </c>
    </row>
    <row r="235" spans="1:14" x14ac:dyDescent="0.2">
      <c r="A235" t="s">
        <v>1027</v>
      </c>
      <c r="B235" t="s">
        <v>133</v>
      </c>
      <c r="C235" t="s">
        <v>364</v>
      </c>
      <c r="D235" t="s">
        <v>365</v>
      </c>
      <c r="E235" t="s">
        <v>27</v>
      </c>
      <c r="F235" s="2">
        <v>6</v>
      </c>
      <c r="G235" t="s">
        <v>141</v>
      </c>
      <c r="H235" s="3">
        <v>35.44</v>
      </c>
      <c r="I235" s="3">
        <v>61.6</v>
      </c>
      <c r="K235" s="3">
        <v>97.04</v>
      </c>
      <c r="L235" s="3">
        <v>582.23</v>
      </c>
      <c r="N235" t="s">
        <v>133</v>
      </c>
    </row>
    <row r="236" spans="1:14" x14ac:dyDescent="0.2">
      <c r="A236" t="s">
        <v>1028</v>
      </c>
      <c r="B236" t="s">
        <v>133</v>
      </c>
      <c r="C236" t="s">
        <v>369</v>
      </c>
      <c r="D236" t="s">
        <v>370</v>
      </c>
      <c r="E236" t="s">
        <v>28</v>
      </c>
      <c r="F236" s="2">
        <v>1</v>
      </c>
      <c r="G236" t="s">
        <v>136</v>
      </c>
      <c r="H236" s="3">
        <v>212.63</v>
      </c>
      <c r="I236" s="3">
        <v>254.1</v>
      </c>
      <c r="K236" s="3">
        <v>466.73</v>
      </c>
      <c r="L236" s="3">
        <v>466.73</v>
      </c>
      <c r="N236" t="s">
        <v>133</v>
      </c>
    </row>
    <row r="237" spans="1:14" x14ac:dyDescent="0.2">
      <c r="A237" t="s">
        <v>1029</v>
      </c>
      <c r="B237" t="s">
        <v>133</v>
      </c>
      <c r="C237" t="s">
        <v>369</v>
      </c>
      <c r="D237" t="s">
        <v>370</v>
      </c>
      <c r="E237" t="s">
        <v>29</v>
      </c>
      <c r="F237" s="2">
        <v>1</v>
      </c>
      <c r="G237" t="s">
        <v>136</v>
      </c>
      <c r="H237" s="3">
        <v>212.63</v>
      </c>
      <c r="I237" s="3">
        <v>254.1</v>
      </c>
      <c r="K237" s="3">
        <v>466.73</v>
      </c>
      <c r="L237" s="3">
        <v>466.73</v>
      </c>
      <c r="N237" t="s">
        <v>133</v>
      </c>
    </row>
    <row r="238" spans="1:14" x14ac:dyDescent="0.2">
      <c r="A238" t="s">
        <v>1030</v>
      </c>
      <c r="B238" t="s">
        <v>133</v>
      </c>
      <c r="C238" t="s">
        <v>364</v>
      </c>
      <c r="D238" t="s">
        <v>365</v>
      </c>
      <c r="E238" t="s">
        <v>31</v>
      </c>
      <c r="F238" s="2">
        <v>30</v>
      </c>
      <c r="G238" t="s">
        <v>141</v>
      </c>
      <c r="H238" s="3">
        <v>35.44</v>
      </c>
      <c r="I238" s="3">
        <v>61.6</v>
      </c>
      <c r="K238" s="3">
        <v>97.04</v>
      </c>
      <c r="L238" s="3">
        <v>2911.13</v>
      </c>
      <c r="N238" t="s">
        <v>133</v>
      </c>
    </row>
    <row r="239" spans="1:14" x14ac:dyDescent="0.2">
      <c r="A239" t="s">
        <v>1031</v>
      </c>
      <c r="B239" t="s">
        <v>133</v>
      </c>
      <c r="C239" t="s">
        <v>364</v>
      </c>
      <c r="D239" t="s">
        <v>365</v>
      </c>
      <c r="E239" t="s">
        <v>32</v>
      </c>
      <c r="F239" s="2">
        <v>30</v>
      </c>
      <c r="G239" t="s">
        <v>141</v>
      </c>
      <c r="H239" s="3">
        <v>35.44</v>
      </c>
      <c r="I239" s="3">
        <v>61.6</v>
      </c>
      <c r="K239" s="3">
        <v>97.04</v>
      </c>
      <c r="L239" s="3">
        <v>2911.13</v>
      </c>
      <c r="N239" t="s">
        <v>133</v>
      </c>
    </row>
    <row r="240" spans="1:14" x14ac:dyDescent="0.2">
      <c r="A240" t="s">
        <v>1032</v>
      </c>
      <c r="B240" t="s">
        <v>133</v>
      </c>
      <c r="C240" t="s">
        <v>382</v>
      </c>
      <c r="D240" t="s">
        <v>383</v>
      </c>
      <c r="E240" t="s">
        <v>26</v>
      </c>
      <c r="F240" s="2">
        <v>1</v>
      </c>
      <c r="G240" t="s">
        <v>136</v>
      </c>
      <c r="H240" s="3">
        <v>134.66</v>
      </c>
      <c r="I240" s="3">
        <v>181.5</v>
      </c>
      <c r="K240" s="3">
        <v>316.16000000000003</v>
      </c>
      <c r="L240" s="3">
        <v>316.16000000000003</v>
      </c>
      <c r="N240" t="s">
        <v>133</v>
      </c>
    </row>
    <row r="241" spans="1:14" x14ac:dyDescent="0.2">
      <c r="A241" t="s">
        <v>1033</v>
      </c>
      <c r="B241" t="s">
        <v>133</v>
      </c>
      <c r="C241" t="s">
        <v>382</v>
      </c>
      <c r="D241" t="s">
        <v>383</v>
      </c>
      <c r="E241" t="s">
        <v>27</v>
      </c>
      <c r="F241" s="2">
        <v>1</v>
      </c>
      <c r="G241" t="s">
        <v>136</v>
      </c>
      <c r="H241" s="3">
        <v>134.66</v>
      </c>
      <c r="I241" s="3">
        <v>181.5</v>
      </c>
      <c r="K241" s="3">
        <v>316.16000000000003</v>
      </c>
      <c r="L241" s="3">
        <v>316.16000000000003</v>
      </c>
      <c r="N241" t="s">
        <v>133</v>
      </c>
    </row>
    <row r="242" spans="1:14" x14ac:dyDescent="0.2">
      <c r="A242" t="s">
        <v>1034</v>
      </c>
      <c r="B242" t="s">
        <v>133</v>
      </c>
      <c r="C242" t="s">
        <v>387</v>
      </c>
      <c r="D242" t="s">
        <v>388</v>
      </c>
      <c r="E242" t="s">
        <v>26</v>
      </c>
      <c r="F242" s="2">
        <v>1</v>
      </c>
      <c r="G242" t="s">
        <v>136</v>
      </c>
      <c r="H242" s="3">
        <v>70.88</v>
      </c>
      <c r="I242" s="3">
        <v>27.49</v>
      </c>
      <c r="K242" s="3">
        <v>98.37</v>
      </c>
      <c r="L242" s="3">
        <v>98.37</v>
      </c>
      <c r="N242" t="s">
        <v>133</v>
      </c>
    </row>
    <row r="243" spans="1:14" x14ac:dyDescent="0.2">
      <c r="A243" t="s">
        <v>1035</v>
      </c>
      <c r="B243" t="s">
        <v>133</v>
      </c>
      <c r="C243" t="s">
        <v>387</v>
      </c>
      <c r="D243" t="s">
        <v>388</v>
      </c>
      <c r="E243" t="s">
        <v>27</v>
      </c>
      <c r="F243" s="2">
        <v>1</v>
      </c>
      <c r="G243" t="s">
        <v>136</v>
      </c>
      <c r="H243" s="3">
        <v>70.88</v>
      </c>
      <c r="I243" s="3">
        <v>27.49</v>
      </c>
      <c r="K243" s="3">
        <v>98.37</v>
      </c>
      <c r="L243" s="3">
        <v>98.37</v>
      </c>
      <c r="N243" t="s">
        <v>133</v>
      </c>
    </row>
    <row r="244" spans="1:14" x14ac:dyDescent="0.2">
      <c r="A244" t="s">
        <v>1036</v>
      </c>
      <c r="B244" t="s">
        <v>133</v>
      </c>
      <c r="C244" t="s">
        <v>392</v>
      </c>
      <c r="D244" t="s">
        <v>393</v>
      </c>
      <c r="E244" t="s">
        <v>26</v>
      </c>
      <c r="F244" s="2">
        <v>1</v>
      </c>
      <c r="G244" t="s">
        <v>136</v>
      </c>
      <c r="H244" s="3">
        <v>88.59</v>
      </c>
      <c r="I244" s="3">
        <v>338.8</v>
      </c>
      <c r="K244" s="3">
        <v>427.39</v>
      </c>
      <c r="L244" s="3">
        <v>427.39</v>
      </c>
      <c r="N244" t="s">
        <v>133</v>
      </c>
    </row>
    <row r="245" spans="1:14" x14ac:dyDescent="0.2">
      <c r="A245" t="s">
        <v>1037</v>
      </c>
      <c r="B245" t="s">
        <v>133</v>
      </c>
      <c r="C245" t="s">
        <v>392</v>
      </c>
      <c r="D245" t="s">
        <v>393</v>
      </c>
      <c r="E245" t="s">
        <v>27</v>
      </c>
      <c r="F245" s="2">
        <v>1</v>
      </c>
      <c r="G245" t="s">
        <v>136</v>
      </c>
      <c r="H245" s="3">
        <v>88.59</v>
      </c>
      <c r="I245" s="3">
        <v>338.8</v>
      </c>
      <c r="K245" s="3">
        <v>427.39</v>
      </c>
      <c r="L245" s="3">
        <v>427.39</v>
      </c>
      <c r="N245" t="s">
        <v>133</v>
      </c>
    </row>
    <row r="246" spans="1:14" x14ac:dyDescent="0.2">
      <c r="A246" t="s">
        <v>1038</v>
      </c>
      <c r="B246" t="s">
        <v>133</v>
      </c>
      <c r="C246" t="s">
        <v>65</v>
      </c>
      <c r="D246" t="s">
        <v>397</v>
      </c>
      <c r="E246" t="s">
        <v>26</v>
      </c>
      <c r="F246" s="2">
        <v>1</v>
      </c>
      <c r="G246" t="s">
        <v>136</v>
      </c>
      <c r="H246" s="3">
        <v>88.59</v>
      </c>
      <c r="I246" s="3">
        <v>181.5</v>
      </c>
      <c r="K246" s="3">
        <v>270.08999999999997</v>
      </c>
      <c r="L246" s="3">
        <v>270.08999999999997</v>
      </c>
      <c r="N246" t="s">
        <v>133</v>
      </c>
    </row>
    <row r="247" spans="1:14" x14ac:dyDescent="0.2">
      <c r="A247" t="s">
        <v>1039</v>
      </c>
      <c r="B247" t="s">
        <v>133</v>
      </c>
      <c r="C247" t="s">
        <v>65</v>
      </c>
      <c r="D247" t="s">
        <v>397</v>
      </c>
      <c r="E247" t="s">
        <v>27</v>
      </c>
      <c r="F247" s="2">
        <v>1</v>
      </c>
      <c r="G247" t="s">
        <v>136</v>
      </c>
      <c r="H247" s="3">
        <v>88.59</v>
      </c>
      <c r="I247" s="3">
        <v>181.5</v>
      </c>
      <c r="K247" s="3">
        <v>270.08999999999997</v>
      </c>
      <c r="L247" s="3">
        <v>270.08999999999997</v>
      </c>
      <c r="N247" t="s">
        <v>133</v>
      </c>
    </row>
    <row r="248" spans="1:14" x14ac:dyDescent="0.2">
      <c r="A248" t="s">
        <v>1040</v>
      </c>
      <c r="B248" t="s">
        <v>133</v>
      </c>
      <c r="C248" t="s">
        <v>401</v>
      </c>
      <c r="D248" t="s">
        <v>402</v>
      </c>
      <c r="E248" t="s">
        <v>26</v>
      </c>
      <c r="F248" s="2">
        <v>1</v>
      </c>
      <c r="G248" t="s">
        <v>136</v>
      </c>
      <c r="H248" s="3">
        <v>104.54</v>
      </c>
      <c r="I248" s="3">
        <v>78.650000000000006</v>
      </c>
      <c r="K248" s="3">
        <v>183.19</v>
      </c>
      <c r="L248" s="3">
        <v>183.19</v>
      </c>
      <c r="N248" t="s">
        <v>133</v>
      </c>
    </row>
    <row r="249" spans="1:14" x14ac:dyDescent="0.2">
      <c r="A249" t="s">
        <v>1041</v>
      </c>
      <c r="B249" t="s">
        <v>133</v>
      </c>
      <c r="C249" t="s">
        <v>401</v>
      </c>
      <c r="D249" t="s">
        <v>402</v>
      </c>
      <c r="E249" t="s">
        <v>27</v>
      </c>
      <c r="F249" s="2">
        <v>1</v>
      </c>
      <c r="G249" t="s">
        <v>136</v>
      </c>
      <c r="H249" s="3">
        <v>104.54</v>
      </c>
      <c r="I249" s="3">
        <v>78.650000000000006</v>
      </c>
      <c r="K249" s="3">
        <v>183.19</v>
      </c>
      <c r="L249" s="3">
        <v>183.19</v>
      </c>
      <c r="N249" t="s">
        <v>133</v>
      </c>
    </row>
    <row r="250" spans="1:14" x14ac:dyDescent="0.2">
      <c r="A250" t="s">
        <v>1042</v>
      </c>
      <c r="B250" t="s">
        <v>133</v>
      </c>
      <c r="C250" t="s">
        <v>406</v>
      </c>
      <c r="D250" t="s">
        <v>407</v>
      </c>
      <c r="E250" t="s">
        <v>26</v>
      </c>
      <c r="F250" s="2">
        <v>1</v>
      </c>
      <c r="G250" t="s">
        <v>136</v>
      </c>
      <c r="H250" s="3">
        <v>56.7</v>
      </c>
      <c r="I250" s="3">
        <v>423.5</v>
      </c>
      <c r="K250" s="3">
        <v>480.2</v>
      </c>
      <c r="L250" s="3">
        <v>480.2</v>
      </c>
      <c r="N250" t="s">
        <v>133</v>
      </c>
    </row>
    <row r="251" spans="1:14" x14ac:dyDescent="0.2">
      <c r="A251" t="s">
        <v>1043</v>
      </c>
      <c r="B251" t="s">
        <v>133</v>
      </c>
      <c r="C251" t="s">
        <v>406</v>
      </c>
      <c r="D251" t="s">
        <v>407</v>
      </c>
      <c r="E251" t="s">
        <v>27</v>
      </c>
      <c r="F251" s="2">
        <v>1</v>
      </c>
      <c r="G251" t="s">
        <v>136</v>
      </c>
      <c r="H251" s="3">
        <v>56.7</v>
      </c>
      <c r="I251" s="3">
        <v>423.5</v>
      </c>
      <c r="K251" s="3">
        <v>480.2</v>
      </c>
      <c r="L251" s="3">
        <v>480.2</v>
      </c>
      <c r="N251" t="s">
        <v>133</v>
      </c>
    </row>
    <row r="252" spans="1:14" x14ac:dyDescent="0.2">
      <c r="A252" t="s">
        <v>1044</v>
      </c>
      <c r="B252" t="s">
        <v>133</v>
      </c>
      <c r="C252" t="s">
        <v>68</v>
      </c>
      <c r="D252" t="s">
        <v>388</v>
      </c>
      <c r="E252" t="s">
        <v>26</v>
      </c>
      <c r="F252" s="2">
        <v>1</v>
      </c>
      <c r="G252" t="s">
        <v>136</v>
      </c>
      <c r="H252" s="3">
        <v>14.18</v>
      </c>
      <c r="I252" s="3">
        <v>33</v>
      </c>
      <c r="K252" s="3">
        <v>47.18</v>
      </c>
      <c r="L252" s="3">
        <v>47.18</v>
      </c>
      <c r="N252" t="s">
        <v>133</v>
      </c>
    </row>
    <row r="253" spans="1:14" x14ac:dyDescent="0.2">
      <c r="A253" t="s">
        <v>1045</v>
      </c>
      <c r="B253" t="s">
        <v>133</v>
      </c>
      <c r="C253" t="s">
        <v>68</v>
      </c>
      <c r="D253" t="s">
        <v>388</v>
      </c>
      <c r="E253" t="s">
        <v>27</v>
      </c>
      <c r="F253" s="2">
        <v>1</v>
      </c>
      <c r="G253" t="s">
        <v>136</v>
      </c>
      <c r="H253" s="3">
        <v>14.18</v>
      </c>
      <c r="I253" s="3">
        <v>33</v>
      </c>
      <c r="K253" s="3">
        <v>47.18</v>
      </c>
      <c r="L253" s="3">
        <v>47.18</v>
      </c>
      <c r="N253" t="s">
        <v>133</v>
      </c>
    </row>
    <row r="254" spans="1:14" x14ac:dyDescent="0.2">
      <c r="A254" t="s">
        <v>1046</v>
      </c>
      <c r="B254" t="s">
        <v>133</v>
      </c>
      <c r="C254" t="s">
        <v>69</v>
      </c>
      <c r="D254" t="s">
        <v>414</v>
      </c>
      <c r="E254" t="s">
        <v>26</v>
      </c>
      <c r="F254" s="2">
        <v>1</v>
      </c>
      <c r="G254" t="s">
        <v>136</v>
      </c>
      <c r="H254" s="3">
        <v>124.03</v>
      </c>
      <c r="I254" s="3">
        <v>387.2</v>
      </c>
      <c r="K254" s="3">
        <v>511.23</v>
      </c>
      <c r="L254" s="3">
        <v>511.23</v>
      </c>
      <c r="N254" t="s">
        <v>133</v>
      </c>
    </row>
    <row r="255" spans="1:14" x14ac:dyDescent="0.2">
      <c r="A255" t="s">
        <v>1047</v>
      </c>
      <c r="B255" t="s">
        <v>133</v>
      </c>
      <c r="C255" t="s">
        <v>69</v>
      </c>
      <c r="D255" t="s">
        <v>414</v>
      </c>
      <c r="E255" t="s">
        <v>27</v>
      </c>
      <c r="F255" s="2">
        <v>1</v>
      </c>
      <c r="G255" t="s">
        <v>136</v>
      </c>
      <c r="H255" s="3">
        <v>124.03</v>
      </c>
      <c r="I255" s="3">
        <v>387.2</v>
      </c>
      <c r="K255" s="3">
        <v>511.23</v>
      </c>
      <c r="L255" s="3">
        <v>511.23</v>
      </c>
      <c r="N255" t="s">
        <v>133</v>
      </c>
    </row>
    <row r="256" spans="1:14" x14ac:dyDescent="0.2">
      <c r="A256" t="s">
        <v>1048</v>
      </c>
      <c r="B256" t="s">
        <v>133</v>
      </c>
      <c r="C256" t="s">
        <v>70</v>
      </c>
      <c r="D256" t="s">
        <v>418</v>
      </c>
      <c r="E256" t="s">
        <v>26</v>
      </c>
      <c r="F256" s="2">
        <v>1</v>
      </c>
      <c r="G256" t="s">
        <v>136</v>
      </c>
      <c r="H256" s="3">
        <v>28.35</v>
      </c>
      <c r="I256" s="3">
        <v>277.2</v>
      </c>
      <c r="K256" s="3">
        <v>305.55</v>
      </c>
      <c r="L256" s="3">
        <v>305.55</v>
      </c>
      <c r="N256" t="s">
        <v>133</v>
      </c>
    </row>
    <row r="257" spans="1:14" x14ac:dyDescent="0.2">
      <c r="A257" t="s">
        <v>1049</v>
      </c>
      <c r="B257" t="s">
        <v>133</v>
      </c>
      <c r="C257" t="s">
        <v>70</v>
      </c>
      <c r="D257" t="s">
        <v>418</v>
      </c>
      <c r="E257" t="s">
        <v>27</v>
      </c>
      <c r="F257" s="2">
        <v>1</v>
      </c>
      <c r="G257" t="s">
        <v>136</v>
      </c>
      <c r="H257" s="3">
        <v>28.35</v>
      </c>
      <c r="I257" s="3">
        <v>277.2</v>
      </c>
      <c r="K257" s="3">
        <v>305.55</v>
      </c>
      <c r="L257" s="3">
        <v>305.55</v>
      </c>
      <c r="N257" t="s">
        <v>133</v>
      </c>
    </row>
    <row r="258" spans="1:14" x14ac:dyDescent="0.2">
      <c r="A258" t="s">
        <v>1050</v>
      </c>
      <c r="B258" t="s">
        <v>133</v>
      </c>
      <c r="C258" t="s">
        <v>71</v>
      </c>
      <c r="D258" t="s">
        <v>388</v>
      </c>
      <c r="E258" t="s">
        <v>26</v>
      </c>
      <c r="F258" s="2">
        <v>1</v>
      </c>
      <c r="G258" t="s">
        <v>136</v>
      </c>
      <c r="H258" s="3">
        <v>17.72</v>
      </c>
      <c r="I258" s="3">
        <v>60.49</v>
      </c>
      <c r="K258" s="3">
        <v>78.209999999999994</v>
      </c>
      <c r="L258" s="3">
        <v>78.209999999999994</v>
      </c>
      <c r="N258" t="s">
        <v>133</v>
      </c>
    </row>
    <row r="259" spans="1:14" x14ac:dyDescent="0.2">
      <c r="A259" t="s">
        <v>1051</v>
      </c>
      <c r="B259" t="s">
        <v>133</v>
      </c>
      <c r="C259" t="s">
        <v>71</v>
      </c>
      <c r="D259" t="s">
        <v>388</v>
      </c>
      <c r="E259" t="s">
        <v>27</v>
      </c>
      <c r="F259" s="2">
        <v>1</v>
      </c>
      <c r="G259" t="s">
        <v>136</v>
      </c>
      <c r="H259" s="3">
        <v>17.72</v>
      </c>
      <c r="I259" s="3">
        <v>60.49</v>
      </c>
      <c r="K259" s="3">
        <v>78.209999999999994</v>
      </c>
      <c r="L259" s="3">
        <v>78.209999999999994</v>
      </c>
      <c r="N259" t="s">
        <v>133</v>
      </c>
    </row>
    <row r="260" spans="1:14" x14ac:dyDescent="0.2">
      <c r="A260" t="s">
        <v>1052</v>
      </c>
      <c r="B260" t="s">
        <v>133</v>
      </c>
      <c r="C260" t="s">
        <v>425</v>
      </c>
      <c r="D260" t="s">
        <v>426</v>
      </c>
      <c r="E260" t="s">
        <v>26</v>
      </c>
      <c r="F260" s="2">
        <v>1</v>
      </c>
      <c r="G260" t="s">
        <v>136</v>
      </c>
      <c r="H260" s="3">
        <v>102.77</v>
      </c>
      <c r="I260" s="3">
        <v>229.9</v>
      </c>
      <c r="K260" s="3">
        <v>332.67</v>
      </c>
      <c r="L260" s="3">
        <v>332.67</v>
      </c>
      <c r="N260" t="s">
        <v>133</v>
      </c>
    </row>
    <row r="261" spans="1:14" x14ac:dyDescent="0.2">
      <c r="A261" t="s">
        <v>1053</v>
      </c>
      <c r="B261" t="s">
        <v>133</v>
      </c>
      <c r="C261" t="s">
        <v>428</v>
      </c>
      <c r="D261" t="s">
        <v>429</v>
      </c>
      <c r="E261" t="s">
        <v>26</v>
      </c>
      <c r="F261" s="2">
        <v>1</v>
      </c>
      <c r="G261" t="s">
        <v>155</v>
      </c>
      <c r="H261" s="3">
        <v>17.72</v>
      </c>
      <c r="I261" s="3">
        <v>30.25</v>
      </c>
      <c r="K261" s="3">
        <v>47.97</v>
      </c>
      <c r="L261" s="3">
        <v>47.97</v>
      </c>
      <c r="N261" t="s">
        <v>133</v>
      </c>
    </row>
    <row r="262" spans="1:14" x14ac:dyDescent="0.2">
      <c r="A262" t="s">
        <v>1054</v>
      </c>
      <c r="B262" t="s">
        <v>133</v>
      </c>
      <c r="C262" t="s">
        <v>425</v>
      </c>
      <c r="D262" t="s">
        <v>426</v>
      </c>
      <c r="E262" t="s">
        <v>27</v>
      </c>
      <c r="F262" s="2">
        <v>1</v>
      </c>
      <c r="G262" t="s">
        <v>136</v>
      </c>
      <c r="H262" s="3">
        <v>102.77</v>
      </c>
      <c r="I262" s="3">
        <v>229.9</v>
      </c>
      <c r="K262" s="3">
        <v>332.67</v>
      </c>
      <c r="L262" s="3">
        <v>332.67</v>
      </c>
      <c r="N262" t="s">
        <v>133</v>
      </c>
    </row>
    <row r="263" spans="1:14" x14ac:dyDescent="0.2">
      <c r="A263" t="s">
        <v>1055</v>
      </c>
      <c r="B263" t="s">
        <v>133</v>
      </c>
      <c r="C263" t="s">
        <v>428</v>
      </c>
      <c r="D263" t="s">
        <v>429</v>
      </c>
      <c r="E263" t="s">
        <v>27</v>
      </c>
      <c r="F263" s="2">
        <v>1</v>
      </c>
      <c r="G263" t="s">
        <v>155</v>
      </c>
      <c r="H263" s="3">
        <v>17.72</v>
      </c>
      <c r="I263" s="3">
        <v>30.25</v>
      </c>
      <c r="K263" s="3">
        <v>47.97</v>
      </c>
      <c r="L263" s="3">
        <v>47.97</v>
      </c>
      <c r="N263" t="s">
        <v>133</v>
      </c>
    </row>
    <row r="264" spans="1:14" x14ac:dyDescent="0.2">
      <c r="A264" t="s">
        <v>1056</v>
      </c>
      <c r="B264" t="s">
        <v>133</v>
      </c>
      <c r="C264" t="s">
        <v>73</v>
      </c>
      <c r="D264" t="s">
        <v>434</v>
      </c>
      <c r="E264" t="s">
        <v>26</v>
      </c>
      <c r="F264" s="2">
        <v>1</v>
      </c>
      <c r="G264" t="s">
        <v>136</v>
      </c>
      <c r="H264" s="3">
        <v>35.44</v>
      </c>
      <c r="I264" s="3">
        <v>102.85</v>
      </c>
      <c r="K264" s="3">
        <v>138.29</v>
      </c>
      <c r="L264" s="3">
        <v>138.29</v>
      </c>
      <c r="N264" t="s">
        <v>133</v>
      </c>
    </row>
    <row r="265" spans="1:14" x14ac:dyDescent="0.2">
      <c r="A265" t="s">
        <v>1057</v>
      </c>
      <c r="B265" t="s">
        <v>133</v>
      </c>
      <c r="C265" t="s">
        <v>73</v>
      </c>
      <c r="D265" t="s">
        <v>434</v>
      </c>
      <c r="E265" t="s">
        <v>27</v>
      </c>
      <c r="F265" s="2">
        <v>1</v>
      </c>
      <c r="G265" t="s">
        <v>136</v>
      </c>
      <c r="H265" s="3">
        <v>35.44</v>
      </c>
      <c r="I265" s="3">
        <v>102.85</v>
      </c>
      <c r="K265" s="3">
        <v>138.29</v>
      </c>
      <c r="L265" s="3">
        <v>138.29</v>
      </c>
      <c r="N265" t="s">
        <v>133</v>
      </c>
    </row>
    <row r="266" spans="1:14" x14ac:dyDescent="0.2">
      <c r="A266" t="s">
        <v>1058</v>
      </c>
      <c r="B266" t="s">
        <v>133</v>
      </c>
      <c r="C266" t="s">
        <v>599</v>
      </c>
      <c r="D266" t="s">
        <v>600</v>
      </c>
      <c r="E266" t="s">
        <v>31</v>
      </c>
      <c r="F266" s="2">
        <v>1</v>
      </c>
      <c r="G266" t="s">
        <v>136</v>
      </c>
      <c r="H266" s="3">
        <v>53.16</v>
      </c>
      <c r="I266" s="3">
        <v>592.9</v>
      </c>
      <c r="K266" s="3">
        <v>646.05999999999995</v>
      </c>
      <c r="L266" s="3">
        <v>646.05999999999995</v>
      </c>
      <c r="N266" t="s">
        <v>133</v>
      </c>
    </row>
    <row r="267" spans="1:14" x14ac:dyDescent="0.2">
      <c r="A267" t="s">
        <v>1059</v>
      </c>
      <c r="B267" t="s">
        <v>133</v>
      </c>
      <c r="C267" t="s">
        <v>599</v>
      </c>
      <c r="D267" t="s">
        <v>600</v>
      </c>
      <c r="E267" t="s">
        <v>32</v>
      </c>
      <c r="F267" s="2">
        <v>1</v>
      </c>
      <c r="G267" t="s">
        <v>136</v>
      </c>
      <c r="H267" s="3">
        <v>53.16</v>
      </c>
      <c r="I267" s="3">
        <v>592.9</v>
      </c>
      <c r="K267" s="3">
        <v>646.05999999999995</v>
      </c>
      <c r="L267" s="3">
        <v>646.05999999999995</v>
      </c>
      <c r="N267" t="s">
        <v>133</v>
      </c>
    </row>
    <row r="268" spans="1:14" x14ac:dyDescent="0.2">
      <c r="A268" t="s">
        <v>1060</v>
      </c>
      <c r="B268" t="s">
        <v>133</v>
      </c>
      <c r="C268" t="s">
        <v>90</v>
      </c>
      <c r="D268" t="s">
        <v>612</v>
      </c>
      <c r="E268" t="s">
        <v>31</v>
      </c>
      <c r="F268" s="2">
        <v>1</v>
      </c>
      <c r="G268" t="s">
        <v>136</v>
      </c>
      <c r="H268" s="3">
        <v>104.54</v>
      </c>
      <c r="I268" s="3">
        <v>302.5</v>
      </c>
      <c r="K268" s="3">
        <v>407.04</v>
      </c>
      <c r="L268" s="3">
        <v>407.04</v>
      </c>
      <c r="N268" t="s">
        <v>133</v>
      </c>
    </row>
    <row r="269" spans="1:14" x14ac:dyDescent="0.2">
      <c r="A269" t="s">
        <v>1061</v>
      </c>
      <c r="B269" t="s">
        <v>133</v>
      </c>
      <c r="C269" t="s">
        <v>90</v>
      </c>
      <c r="D269" t="s">
        <v>612</v>
      </c>
      <c r="E269" t="s">
        <v>32</v>
      </c>
      <c r="F269" s="2">
        <v>1</v>
      </c>
      <c r="G269" t="s">
        <v>136</v>
      </c>
      <c r="H269" s="3">
        <v>104.54</v>
      </c>
      <c r="I269" s="3">
        <v>302.5</v>
      </c>
      <c r="K269" s="3">
        <v>407.04</v>
      </c>
      <c r="L269" s="3">
        <v>407.04</v>
      </c>
      <c r="N269" t="s">
        <v>133</v>
      </c>
    </row>
    <row r="270" spans="1:14" x14ac:dyDescent="0.2">
      <c r="A270" t="s">
        <v>1062</v>
      </c>
      <c r="B270" t="s">
        <v>133</v>
      </c>
      <c r="C270" t="s">
        <v>91</v>
      </c>
      <c r="D270" t="s">
        <v>388</v>
      </c>
      <c r="E270" t="s">
        <v>31</v>
      </c>
      <c r="F270" s="2">
        <v>1</v>
      </c>
      <c r="G270" t="s">
        <v>136</v>
      </c>
      <c r="H270" s="3">
        <v>14.18</v>
      </c>
      <c r="I270" s="3">
        <v>33</v>
      </c>
      <c r="K270" s="3">
        <v>47.18</v>
      </c>
      <c r="L270" s="3">
        <v>47.18</v>
      </c>
      <c r="N270" t="s">
        <v>133</v>
      </c>
    </row>
    <row r="271" spans="1:14" x14ac:dyDescent="0.2">
      <c r="A271" t="s">
        <v>1063</v>
      </c>
      <c r="B271" t="s">
        <v>133</v>
      </c>
      <c r="C271" t="s">
        <v>91</v>
      </c>
      <c r="D271" t="s">
        <v>388</v>
      </c>
      <c r="E271" t="s">
        <v>32</v>
      </c>
      <c r="F271" s="2">
        <v>1</v>
      </c>
      <c r="G271" t="s">
        <v>136</v>
      </c>
      <c r="H271" s="3">
        <v>14.18</v>
      </c>
      <c r="I271" s="3">
        <v>33</v>
      </c>
      <c r="K271" s="3">
        <v>47.18</v>
      </c>
      <c r="L271" s="3">
        <v>47.18</v>
      </c>
      <c r="N271" t="s">
        <v>133</v>
      </c>
    </row>
    <row r="272" spans="1:14" x14ac:dyDescent="0.2">
      <c r="A272" t="s">
        <v>1064</v>
      </c>
      <c r="B272" t="s">
        <v>133</v>
      </c>
      <c r="C272" t="s">
        <v>92</v>
      </c>
      <c r="D272" t="s">
        <v>619</v>
      </c>
      <c r="E272" t="s">
        <v>31</v>
      </c>
      <c r="F272" s="2">
        <v>1</v>
      </c>
      <c r="G272" t="s">
        <v>136</v>
      </c>
      <c r="H272" s="3">
        <v>56.7</v>
      </c>
      <c r="I272" s="3">
        <v>121</v>
      </c>
      <c r="K272" s="3">
        <v>177.7</v>
      </c>
      <c r="L272" s="3">
        <v>177.7</v>
      </c>
      <c r="N272" t="s">
        <v>133</v>
      </c>
    </row>
    <row r="273" spans="1:17" x14ac:dyDescent="0.2">
      <c r="A273" t="s">
        <v>1065</v>
      </c>
      <c r="B273" t="s">
        <v>133</v>
      </c>
      <c r="C273" t="s">
        <v>92</v>
      </c>
      <c r="D273" t="s">
        <v>619</v>
      </c>
      <c r="E273" t="s">
        <v>32</v>
      </c>
      <c r="F273" s="2">
        <v>1</v>
      </c>
      <c r="G273" t="s">
        <v>136</v>
      </c>
      <c r="H273" s="3">
        <v>56.7</v>
      </c>
      <c r="I273" s="3">
        <v>121</v>
      </c>
      <c r="K273" s="3">
        <v>177.7</v>
      </c>
      <c r="L273" s="3">
        <v>177.7</v>
      </c>
      <c r="N273" t="s">
        <v>133</v>
      </c>
    </row>
    <row r="275" spans="1:17" s="4" customFormat="1" ht="16" x14ac:dyDescent="0.2">
      <c r="A275" s="4" t="s">
        <v>319</v>
      </c>
      <c r="B275" s="4" t="s">
        <v>1066</v>
      </c>
      <c r="M275" s="6">
        <v>3341.43</v>
      </c>
    </row>
    <row r="277" spans="1:17" x14ac:dyDescent="0.2">
      <c r="A277" t="s">
        <v>1067</v>
      </c>
      <c r="B277" t="s">
        <v>133</v>
      </c>
      <c r="C277" t="s">
        <v>240</v>
      </c>
      <c r="D277" t="s">
        <v>241</v>
      </c>
      <c r="E277" t="s">
        <v>30</v>
      </c>
      <c r="F277" s="2">
        <v>30</v>
      </c>
      <c r="G277" t="s">
        <v>141</v>
      </c>
      <c r="H277" s="3">
        <v>3.43</v>
      </c>
      <c r="I277" s="3">
        <v>1.1000000000000001</v>
      </c>
      <c r="K277" s="3">
        <v>4.53</v>
      </c>
      <c r="L277" s="3">
        <v>136.02000000000001</v>
      </c>
      <c r="N277" t="s">
        <v>133</v>
      </c>
    </row>
    <row r="278" spans="1:17" x14ac:dyDescent="0.2">
      <c r="A278" t="s">
        <v>1068</v>
      </c>
      <c r="B278" t="s">
        <v>133</v>
      </c>
      <c r="C278" t="s">
        <v>246</v>
      </c>
      <c r="D278" t="s">
        <v>247</v>
      </c>
      <c r="E278" t="s">
        <v>30</v>
      </c>
      <c r="F278" s="2">
        <v>30</v>
      </c>
      <c r="G278" t="s">
        <v>141</v>
      </c>
      <c r="H278" s="3">
        <v>3.43</v>
      </c>
      <c r="I278" s="3">
        <v>3.3</v>
      </c>
      <c r="K278" s="3">
        <v>6.73</v>
      </c>
      <c r="L278" s="3">
        <v>202.02</v>
      </c>
      <c r="N278" t="s">
        <v>133</v>
      </c>
    </row>
    <row r="279" spans="1:17" x14ac:dyDescent="0.2">
      <c r="A279" t="s">
        <v>1069</v>
      </c>
      <c r="B279" t="s">
        <v>133</v>
      </c>
      <c r="C279" t="s">
        <v>250</v>
      </c>
      <c r="D279" t="s">
        <v>251</v>
      </c>
      <c r="E279" t="s">
        <v>30</v>
      </c>
      <c r="F279" s="2">
        <v>30</v>
      </c>
      <c r="G279" t="s">
        <v>141</v>
      </c>
      <c r="H279" s="3">
        <v>46.83</v>
      </c>
      <c r="I279" s="3">
        <v>33</v>
      </c>
      <c r="K279" s="3">
        <v>79.83</v>
      </c>
      <c r="L279" s="3">
        <v>2394.84</v>
      </c>
      <c r="N279" t="s">
        <v>133</v>
      </c>
    </row>
    <row r="280" spans="1:17" x14ac:dyDescent="0.2">
      <c r="A280" t="s">
        <v>1070</v>
      </c>
      <c r="B280" t="s">
        <v>133</v>
      </c>
      <c r="C280" t="s">
        <v>254</v>
      </c>
      <c r="D280" t="s">
        <v>255</v>
      </c>
      <c r="E280" t="s">
        <v>30</v>
      </c>
      <c r="F280" s="2">
        <v>6</v>
      </c>
      <c r="G280" t="s">
        <v>181</v>
      </c>
      <c r="H280" s="3">
        <v>12.49</v>
      </c>
      <c r="I280" s="3">
        <v>16.170000000000002</v>
      </c>
      <c r="K280" s="3">
        <v>28.66</v>
      </c>
      <c r="L280" s="3">
        <v>171.95</v>
      </c>
      <c r="N280" t="s">
        <v>133</v>
      </c>
    </row>
    <row r="281" spans="1:17" x14ac:dyDescent="0.2">
      <c r="A281" t="s">
        <v>1071</v>
      </c>
      <c r="B281" t="s">
        <v>133</v>
      </c>
      <c r="C281" t="s">
        <v>258</v>
      </c>
      <c r="D281" t="s">
        <v>259</v>
      </c>
      <c r="E281" t="s">
        <v>30</v>
      </c>
      <c r="F281" s="2">
        <v>16.5</v>
      </c>
      <c r="G281" t="s">
        <v>181</v>
      </c>
      <c r="H281" s="3">
        <v>14.36</v>
      </c>
      <c r="I281" s="3">
        <v>12.1</v>
      </c>
      <c r="K281" s="3">
        <v>26.46</v>
      </c>
      <c r="L281" s="3">
        <v>436.6</v>
      </c>
      <c r="N281" t="s">
        <v>133</v>
      </c>
      <c r="Q281" t="s">
        <v>260</v>
      </c>
    </row>
    <row r="283" spans="1:17" s="4" customFormat="1" ht="16" x14ac:dyDescent="0.2">
      <c r="A283" s="4" t="s">
        <v>331</v>
      </c>
      <c r="B283" s="4" t="s">
        <v>1072</v>
      </c>
      <c r="M283" s="6">
        <v>8542.4</v>
      </c>
    </row>
    <row r="285" spans="1:17" x14ac:dyDescent="0.2">
      <c r="A285" t="s">
        <v>1073</v>
      </c>
      <c r="B285" t="s">
        <v>133</v>
      </c>
      <c r="C285" t="s">
        <v>505</v>
      </c>
      <c r="D285" t="s">
        <v>506</v>
      </c>
      <c r="E285" t="s">
        <v>26</v>
      </c>
      <c r="F285" s="2">
        <v>9.6000003814697266</v>
      </c>
      <c r="G285" t="s">
        <v>141</v>
      </c>
      <c r="H285" s="3">
        <v>17.48</v>
      </c>
      <c r="I285" s="3">
        <v>10.29</v>
      </c>
      <c r="K285" s="3">
        <v>27.77</v>
      </c>
      <c r="L285" s="3">
        <v>266.57</v>
      </c>
      <c r="N285" t="s">
        <v>133</v>
      </c>
    </row>
    <row r="286" spans="1:17" x14ac:dyDescent="0.2">
      <c r="A286" t="s">
        <v>1074</v>
      </c>
      <c r="B286" t="s">
        <v>133</v>
      </c>
      <c r="C286" t="s">
        <v>510</v>
      </c>
      <c r="D286" t="s">
        <v>511</v>
      </c>
      <c r="E286" t="s">
        <v>26</v>
      </c>
      <c r="F286" s="2">
        <v>9.6000003814697266</v>
      </c>
      <c r="G286" t="s">
        <v>141</v>
      </c>
      <c r="H286" s="3">
        <v>9.3699999999999992</v>
      </c>
      <c r="I286" s="3">
        <v>1.65</v>
      </c>
      <c r="K286" s="3">
        <v>11.02</v>
      </c>
      <c r="L286" s="3">
        <v>105.75</v>
      </c>
      <c r="N286" t="s">
        <v>133</v>
      </c>
    </row>
    <row r="287" spans="1:17" x14ac:dyDescent="0.2">
      <c r="A287" t="s">
        <v>1075</v>
      </c>
      <c r="B287" t="s">
        <v>133</v>
      </c>
      <c r="C287" t="s">
        <v>513</v>
      </c>
      <c r="D287" t="s">
        <v>514</v>
      </c>
      <c r="E287" t="s">
        <v>26</v>
      </c>
      <c r="F287" s="2">
        <v>9.6000003814697266</v>
      </c>
      <c r="G287" t="s">
        <v>141</v>
      </c>
      <c r="H287" s="3">
        <v>23.41</v>
      </c>
      <c r="I287" s="3">
        <v>35.64</v>
      </c>
      <c r="K287" s="3">
        <v>59.05</v>
      </c>
      <c r="L287" s="3">
        <v>566.91999999999996</v>
      </c>
      <c r="N287" t="s">
        <v>133</v>
      </c>
    </row>
    <row r="288" spans="1:17" x14ac:dyDescent="0.2">
      <c r="A288" t="s">
        <v>1076</v>
      </c>
      <c r="B288" t="s">
        <v>133</v>
      </c>
      <c r="C288" t="s">
        <v>505</v>
      </c>
      <c r="D288" t="s">
        <v>506</v>
      </c>
      <c r="E288" t="s">
        <v>27</v>
      </c>
      <c r="F288" s="2">
        <v>9.6000003814697266</v>
      </c>
      <c r="G288" t="s">
        <v>141</v>
      </c>
      <c r="H288" s="3">
        <v>17.48</v>
      </c>
      <c r="I288" s="3">
        <v>10.29</v>
      </c>
      <c r="K288" s="3">
        <v>27.77</v>
      </c>
      <c r="L288" s="3">
        <v>266.57</v>
      </c>
      <c r="N288" t="s">
        <v>133</v>
      </c>
    </row>
    <row r="289" spans="1:14" x14ac:dyDescent="0.2">
      <c r="A289" t="s">
        <v>1077</v>
      </c>
      <c r="B289" t="s">
        <v>133</v>
      </c>
      <c r="C289" t="s">
        <v>510</v>
      </c>
      <c r="D289" t="s">
        <v>511</v>
      </c>
      <c r="E289" t="s">
        <v>27</v>
      </c>
      <c r="F289" s="2">
        <v>9.6000003814697266</v>
      </c>
      <c r="G289" t="s">
        <v>141</v>
      </c>
      <c r="H289" s="3">
        <v>9.3699999999999992</v>
      </c>
      <c r="I289" s="3">
        <v>1.65</v>
      </c>
      <c r="K289" s="3">
        <v>11.02</v>
      </c>
      <c r="L289" s="3">
        <v>105.75</v>
      </c>
      <c r="N289" t="s">
        <v>133</v>
      </c>
    </row>
    <row r="290" spans="1:14" x14ac:dyDescent="0.2">
      <c r="A290" t="s">
        <v>1078</v>
      </c>
      <c r="B290" t="s">
        <v>133</v>
      </c>
      <c r="C290" t="s">
        <v>513</v>
      </c>
      <c r="D290" t="s">
        <v>514</v>
      </c>
      <c r="E290" t="s">
        <v>27</v>
      </c>
      <c r="F290" s="2">
        <v>9.6000003814697266</v>
      </c>
      <c r="G290" t="s">
        <v>141</v>
      </c>
      <c r="H290" s="3">
        <v>23.41</v>
      </c>
      <c r="I290" s="3">
        <v>35.64</v>
      </c>
      <c r="K290" s="3">
        <v>59.05</v>
      </c>
      <c r="L290" s="3">
        <v>566.91999999999996</v>
      </c>
      <c r="N290" t="s">
        <v>133</v>
      </c>
    </row>
    <row r="291" spans="1:14" x14ac:dyDescent="0.2">
      <c r="A291" t="s">
        <v>1079</v>
      </c>
      <c r="B291" t="s">
        <v>133</v>
      </c>
      <c r="C291" t="s">
        <v>510</v>
      </c>
      <c r="D291" t="s">
        <v>511</v>
      </c>
      <c r="E291" t="s">
        <v>31</v>
      </c>
      <c r="F291" s="2">
        <v>6</v>
      </c>
      <c r="G291" t="s">
        <v>141</v>
      </c>
      <c r="H291" s="3">
        <v>9.3699999999999992</v>
      </c>
      <c r="I291" s="3">
        <v>1.65</v>
      </c>
      <c r="K291" s="3">
        <v>11.02</v>
      </c>
      <c r="L291" s="3">
        <v>66.09</v>
      </c>
      <c r="N291" t="s">
        <v>133</v>
      </c>
    </row>
    <row r="292" spans="1:14" x14ac:dyDescent="0.2">
      <c r="A292" t="s">
        <v>1080</v>
      </c>
      <c r="B292" t="s">
        <v>133</v>
      </c>
      <c r="C292" t="s">
        <v>510</v>
      </c>
      <c r="D292" t="s">
        <v>511</v>
      </c>
      <c r="E292" t="s">
        <v>32</v>
      </c>
      <c r="F292" s="2">
        <v>6</v>
      </c>
      <c r="G292" t="s">
        <v>141</v>
      </c>
      <c r="H292" s="3">
        <v>9.3699999999999992</v>
      </c>
      <c r="I292" s="3">
        <v>1.65</v>
      </c>
      <c r="K292" s="3">
        <v>11.02</v>
      </c>
      <c r="L292" s="3">
        <v>66.09</v>
      </c>
      <c r="N292" t="s">
        <v>133</v>
      </c>
    </row>
    <row r="293" spans="1:14" x14ac:dyDescent="0.2">
      <c r="A293" t="s">
        <v>1081</v>
      </c>
      <c r="B293" t="s">
        <v>133</v>
      </c>
      <c r="C293" t="s">
        <v>527</v>
      </c>
      <c r="D293" t="s">
        <v>528</v>
      </c>
      <c r="E293" t="s">
        <v>26</v>
      </c>
      <c r="F293" s="2">
        <v>9.6000003814697266</v>
      </c>
      <c r="G293" t="s">
        <v>141</v>
      </c>
      <c r="H293" s="3">
        <v>43.71</v>
      </c>
      <c r="I293" s="3">
        <v>72.599999999999994</v>
      </c>
      <c r="K293" s="3">
        <v>116.31</v>
      </c>
      <c r="L293" s="3">
        <v>1116.54</v>
      </c>
      <c r="N293" t="s">
        <v>133</v>
      </c>
    </row>
    <row r="294" spans="1:14" x14ac:dyDescent="0.2">
      <c r="A294" t="s">
        <v>1082</v>
      </c>
      <c r="B294" t="s">
        <v>133</v>
      </c>
      <c r="C294" t="s">
        <v>527</v>
      </c>
      <c r="D294" t="s">
        <v>528</v>
      </c>
      <c r="E294" t="s">
        <v>27</v>
      </c>
      <c r="F294" s="2">
        <v>9.6000003814697266</v>
      </c>
      <c r="G294" t="s">
        <v>141</v>
      </c>
      <c r="H294" s="3">
        <v>43.71</v>
      </c>
      <c r="I294" s="3">
        <v>72.599999999999994</v>
      </c>
      <c r="K294" s="3">
        <v>116.31</v>
      </c>
      <c r="L294" s="3">
        <v>1116.54</v>
      </c>
      <c r="N294" t="s">
        <v>133</v>
      </c>
    </row>
    <row r="295" spans="1:14" x14ac:dyDescent="0.2">
      <c r="A295" t="s">
        <v>1083</v>
      </c>
      <c r="B295" t="s">
        <v>133</v>
      </c>
      <c r="C295" t="s">
        <v>527</v>
      </c>
      <c r="D295" t="s">
        <v>528</v>
      </c>
      <c r="E295" t="s">
        <v>31</v>
      </c>
      <c r="F295" s="2">
        <v>6</v>
      </c>
      <c r="G295" t="s">
        <v>141</v>
      </c>
      <c r="H295" s="3">
        <v>43.71</v>
      </c>
      <c r="I295" s="3">
        <v>72.599999999999994</v>
      </c>
      <c r="K295" s="3">
        <v>116.31</v>
      </c>
      <c r="L295" s="3">
        <v>697.84</v>
      </c>
      <c r="N295" t="s">
        <v>133</v>
      </c>
    </row>
    <row r="296" spans="1:14" x14ac:dyDescent="0.2">
      <c r="A296" t="s">
        <v>1084</v>
      </c>
      <c r="B296" t="s">
        <v>133</v>
      </c>
      <c r="C296" t="s">
        <v>527</v>
      </c>
      <c r="D296" t="s">
        <v>528</v>
      </c>
      <c r="E296" t="s">
        <v>32</v>
      </c>
      <c r="F296" s="2">
        <v>6</v>
      </c>
      <c r="G296" t="s">
        <v>141</v>
      </c>
      <c r="H296" s="3">
        <v>43.71</v>
      </c>
      <c r="I296" s="3">
        <v>72.599999999999994</v>
      </c>
      <c r="K296" s="3">
        <v>116.31</v>
      </c>
      <c r="L296" s="3">
        <v>697.84</v>
      </c>
      <c r="N296" t="s">
        <v>133</v>
      </c>
    </row>
    <row r="297" spans="1:14" x14ac:dyDescent="0.2">
      <c r="A297" t="s">
        <v>1085</v>
      </c>
      <c r="B297" t="s">
        <v>133</v>
      </c>
      <c r="C297" t="s">
        <v>535</v>
      </c>
      <c r="D297" t="s">
        <v>506</v>
      </c>
      <c r="E297" t="s">
        <v>26</v>
      </c>
      <c r="F297" s="2">
        <v>6</v>
      </c>
      <c r="G297" t="s">
        <v>141</v>
      </c>
      <c r="H297" s="3">
        <v>15.61</v>
      </c>
      <c r="I297" s="3">
        <v>10.29</v>
      </c>
      <c r="K297" s="3">
        <v>25.9</v>
      </c>
      <c r="L297" s="3">
        <v>155.37</v>
      </c>
      <c r="N297" t="s">
        <v>133</v>
      </c>
    </row>
    <row r="298" spans="1:14" x14ac:dyDescent="0.2">
      <c r="A298" t="s">
        <v>1086</v>
      </c>
      <c r="B298" t="s">
        <v>133</v>
      </c>
      <c r="C298" t="s">
        <v>535</v>
      </c>
      <c r="D298" t="s">
        <v>506</v>
      </c>
      <c r="E298" t="s">
        <v>27</v>
      </c>
      <c r="F298" s="2">
        <v>6</v>
      </c>
      <c r="G298" t="s">
        <v>141</v>
      </c>
      <c r="H298" s="3">
        <v>15.61</v>
      </c>
      <c r="I298" s="3">
        <v>10.29</v>
      </c>
      <c r="K298" s="3">
        <v>25.9</v>
      </c>
      <c r="L298" s="3">
        <v>155.37</v>
      </c>
      <c r="N298" t="s">
        <v>133</v>
      </c>
    </row>
    <row r="299" spans="1:14" x14ac:dyDescent="0.2">
      <c r="A299" t="s">
        <v>1087</v>
      </c>
      <c r="B299" t="s">
        <v>133</v>
      </c>
      <c r="C299" t="s">
        <v>546</v>
      </c>
      <c r="D299" t="s">
        <v>528</v>
      </c>
      <c r="E299" t="s">
        <v>26</v>
      </c>
      <c r="F299" s="2">
        <v>6</v>
      </c>
      <c r="G299" t="s">
        <v>141</v>
      </c>
      <c r="H299" s="3">
        <v>43.71</v>
      </c>
      <c r="I299" s="3">
        <v>72.599999999999994</v>
      </c>
      <c r="K299" s="3">
        <v>116.31</v>
      </c>
      <c r="L299" s="3">
        <v>697.84</v>
      </c>
      <c r="N299" t="s">
        <v>133</v>
      </c>
    </row>
    <row r="300" spans="1:14" x14ac:dyDescent="0.2">
      <c r="A300" t="s">
        <v>1088</v>
      </c>
      <c r="B300" t="s">
        <v>133</v>
      </c>
      <c r="C300" t="s">
        <v>548</v>
      </c>
      <c r="D300" t="s">
        <v>511</v>
      </c>
      <c r="E300" t="s">
        <v>26</v>
      </c>
      <c r="F300" s="2">
        <v>6</v>
      </c>
      <c r="G300" t="s">
        <v>141</v>
      </c>
      <c r="H300" s="3">
        <v>9.3699999999999992</v>
      </c>
      <c r="I300" s="3">
        <v>1.65</v>
      </c>
      <c r="K300" s="3">
        <v>11.02</v>
      </c>
      <c r="L300" s="3">
        <v>66.09</v>
      </c>
      <c r="N300" t="s">
        <v>133</v>
      </c>
    </row>
    <row r="301" spans="1:14" x14ac:dyDescent="0.2">
      <c r="A301" t="s">
        <v>1089</v>
      </c>
      <c r="B301" t="s">
        <v>133</v>
      </c>
      <c r="C301" t="s">
        <v>550</v>
      </c>
      <c r="D301" t="s">
        <v>551</v>
      </c>
      <c r="E301" t="s">
        <v>26</v>
      </c>
      <c r="F301" s="2">
        <v>10</v>
      </c>
      <c r="G301" t="s">
        <v>181</v>
      </c>
      <c r="H301" s="3">
        <v>31.22</v>
      </c>
      <c r="I301" s="3">
        <v>22</v>
      </c>
      <c r="K301" s="3">
        <v>53.22</v>
      </c>
      <c r="L301" s="3">
        <v>532.19000000000005</v>
      </c>
      <c r="N301" t="s">
        <v>133</v>
      </c>
    </row>
    <row r="302" spans="1:14" x14ac:dyDescent="0.2">
      <c r="A302" t="s">
        <v>1090</v>
      </c>
      <c r="B302" t="s">
        <v>133</v>
      </c>
      <c r="C302" t="s">
        <v>546</v>
      </c>
      <c r="D302" t="s">
        <v>528</v>
      </c>
      <c r="E302" t="s">
        <v>27</v>
      </c>
      <c r="F302" s="2">
        <v>6</v>
      </c>
      <c r="G302" t="s">
        <v>141</v>
      </c>
      <c r="H302" s="3">
        <v>43.71</v>
      </c>
      <c r="I302" s="3">
        <v>72.599999999999994</v>
      </c>
      <c r="K302" s="3">
        <v>116.31</v>
      </c>
      <c r="L302" s="3">
        <v>697.84</v>
      </c>
      <c r="N302" t="s">
        <v>133</v>
      </c>
    </row>
    <row r="303" spans="1:14" x14ac:dyDescent="0.2">
      <c r="A303" t="s">
        <v>1091</v>
      </c>
      <c r="B303" t="s">
        <v>133</v>
      </c>
      <c r="C303" t="s">
        <v>548</v>
      </c>
      <c r="D303" t="s">
        <v>511</v>
      </c>
      <c r="E303" t="s">
        <v>27</v>
      </c>
      <c r="F303" s="2">
        <v>6</v>
      </c>
      <c r="G303" t="s">
        <v>141</v>
      </c>
      <c r="H303" s="3">
        <v>9.3699999999999992</v>
      </c>
      <c r="I303" s="3">
        <v>1.65</v>
      </c>
      <c r="K303" s="3">
        <v>11.02</v>
      </c>
      <c r="L303" s="3">
        <v>66.09</v>
      </c>
      <c r="N303" t="s">
        <v>133</v>
      </c>
    </row>
    <row r="304" spans="1:14" x14ac:dyDescent="0.2">
      <c r="A304" t="s">
        <v>1092</v>
      </c>
      <c r="B304" t="s">
        <v>133</v>
      </c>
      <c r="C304" t="s">
        <v>550</v>
      </c>
      <c r="D304" t="s">
        <v>551</v>
      </c>
      <c r="E304" t="s">
        <v>27</v>
      </c>
      <c r="F304" s="2">
        <v>10</v>
      </c>
      <c r="G304" t="s">
        <v>181</v>
      </c>
      <c r="H304" s="3">
        <v>31.22</v>
      </c>
      <c r="I304" s="3">
        <v>22</v>
      </c>
      <c r="K304" s="3">
        <v>53.22</v>
      </c>
      <c r="L304" s="3">
        <v>532.19000000000005</v>
      </c>
      <c r="N304" t="s">
        <v>133</v>
      </c>
    </row>
    <row r="307" spans="3:13" s="7" customFormat="1" ht="16" x14ac:dyDescent="0.2">
      <c r="C307" s="7" t="s">
        <v>702</v>
      </c>
      <c r="M307" s="7">
        <v>149923.49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4"/>
  <sheetViews>
    <sheetView workbookViewId="0"/>
  </sheetViews>
  <sheetFormatPr baseColWidth="10" defaultColWidth="8.83203125" defaultRowHeight="15" x14ac:dyDescent="0.2"/>
  <cols>
    <col min="1" max="1" width="31.83203125" bestFit="1" customWidth="1"/>
    <col min="2" max="2" width="8" hidden="1"/>
  </cols>
  <sheetData>
    <row r="1" spans="1:4" s="1" customFormat="1" ht="16" x14ac:dyDescent="0.2">
      <c r="A1" s="1" t="s">
        <v>1093</v>
      </c>
      <c r="C1" s="1">
        <f>ROUND(31.6 / C2, 2)</f>
        <v>15.8</v>
      </c>
      <c r="D1" s="1" t="s">
        <v>1094</v>
      </c>
    </row>
    <row r="2" spans="1:4" s="8" customFormat="1" x14ac:dyDescent="0.2">
      <c r="A2" s="8" t="s">
        <v>1095</v>
      </c>
      <c r="C2" s="8">
        <v>2</v>
      </c>
    </row>
    <row r="3" spans="1:4" ht="16" x14ac:dyDescent="0.2">
      <c r="A3" s="1" t="s">
        <v>0</v>
      </c>
    </row>
    <row r="4" spans="1:4" x14ac:dyDescent="0.2">
      <c r="A4" t="s">
        <v>4</v>
      </c>
      <c r="B4">
        <v>0</v>
      </c>
      <c r="C4">
        <f>ROUND(31.6 / C2, 2)</f>
        <v>15.8</v>
      </c>
    </row>
    <row r="5" spans="1:4" x14ac:dyDescent="0.2">
      <c r="A5" t="s">
        <v>5</v>
      </c>
      <c r="B5">
        <v>0</v>
      </c>
      <c r="C5">
        <f>ROUND(0.3 / C2, 2)</f>
        <v>0.15</v>
      </c>
    </row>
    <row r="6" spans="1:4" x14ac:dyDescent="0.2">
      <c r="A6" t="s">
        <v>6</v>
      </c>
      <c r="B6">
        <f>SUM(C5:C5)</f>
        <v>0.15</v>
      </c>
      <c r="C6">
        <f>ROUND(1.16 / C2, 2)</f>
        <v>0.57999999999999996</v>
      </c>
    </row>
    <row r="7" spans="1:4" x14ac:dyDescent="0.2">
      <c r="A7" t="s">
        <v>7</v>
      </c>
      <c r="B7">
        <f>SUM(C5:C6)</f>
        <v>0.73</v>
      </c>
      <c r="C7">
        <f>ROUND(0.84 / C2, 2)</f>
        <v>0.42</v>
      </c>
    </row>
    <row r="8" spans="1:4" x14ac:dyDescent="0.2">
      <c r="A8" t="s">
        <v>8</v>
      </c>
      <c r="B8">
        <f>SUM(C5:C7)</f>
        <v>1.1499999999999999</v>
      </c>
      <c r="C8">
        <f>ROUND(3.74 / C2, 2)</f>
        <v>1.87</v>
      </c>
    </row>
    <row r="9" spans="1:4" x14ac:dyDescent="0.2">
      <c r="A9" t="s">
        <v>9</v>
      </c>
      <c r="B9">
        <f>SUM(C5:C8)</f>
        <v>3.02</v>
      </c>
      <c r="C9">
        <f>ROUND(1.27 / C2, 2)</f>
        <v>0.64</v>
      </c>
    </row>
    <row r="10" spans="1:4" x14ac:dyDescent="0.2">
      <c r="A10" t="s">
        <v>10</v>
      </c>
      <c r="B10">
        <f>SUM(C5:C9)</f>
        <v>3.66</v>
      </c>
      <c r="C10">
        <f>ROUND(1.44 / C2, 2)</f>
        <v>0.72</v>
      </c>
    </row>
    <row r="11" spans="1:4" x14ac:dyDescent="0.2">
      <c r="A11" t="s">
        <v>11</v>
      </c>
      <c r="B11">
        <f>SUM(C5:C10)</f>
        <v>4.38</v>
      </c>
      <c r="C11">
        <f>ROUND(0.36 / C2, 2)</f>
        <v>0.18</v>
      </c>
    </row>
    <row r="12" spans="1:4" x14ac:dyDescent="0.2">
      <c r="A12" t="s">
        <v>12</v>
      </c>
      <c r="B12">
        <f>SUM(C5:C11)</f>
        <v>4.5599999999999996</v>
      </c>
      <c r="C12">
        <f>ROUND(2.5 / C2, 2)</f>
        <v>1.25</v>
      </c>
    </row>
    <row r="13" spans="1:4" x14ac:dyDescent="0.2">
      <c r="A13" t="s">
        <v>13</v>
      </c>
      <c r="B13">
        <f>SUM(C5:C12)</f>
        <v>5.81</v>
      </c>
      <c r="C13">
        <f>ROUND(0.67 / C2, 2)</f>
        <v>0.34</v>
      </c>
    </row>
    <row r="14" spans="1:4" x14ac:dyDescent="0.2">
      <c r="A14" t="s">
        <v>14</v>
      </c>
      <c r="B14">
        <f>SUM(C5:C13)</f>
        <v>6.1499999999999995</v>
      </c>
      <c r="C14">
        <f>ROUND(0.53 / C2, 2)</f>
        <v>0.27</v>
      </c>
    </row>
    <row r="15" spans="1:4" x14ac:dyDescent="0.2">
      <c r="A15" t="s">
        <v>15</v>
      </c>
      <c r="B15">
        <f>SUM(C5:C14)</f>
        <v>6.42</v>
      </c>
      <c r="C15">
        <f>ROUND(2.25 / C2, 2)</f>
        <v>1.1299999999999999</v>
      </c>
    </row>
    <row r="16" spans="1:4" x14ac:dyDescent="0.2">
      <c r="A16" t="s">
        <v>16</v>
      </c>
      <c r="B16">
        <f>SUM(C5:C15)</f>
        <v>7.55</v>
      </c>
      <c r="C16">
        <f>ROUND(0.28 / C2, 2)</f>
        <v>0.14000000000000001</v>
      </c>
    </row>
    <row r="17" spans="1:3" x14ac:dyDescent="0.2">
      <c r="A17" t="s">
        <v>17</v>
      </c>
      <c r="B17">
        <f>SUM(C5:C16)</f>
        <v>7.6899999999999995</v>
      </c>
      <c r="C17">
        <f>ROUND(0.19 / C2, 2)</f>
        <v>0.1</v>
      </c>
    </row>
    <row r="18" spans="1:3" x14ac:dyDescent="0.2">
      <c r="A18" t="s">
        <v>18</v>
      </c>
      <c r="B18">
        <f>SUM(C5:C17)</f>
        <v>7.7899999999999991</v>
      </c>
      <c r="C18">
        <f>ROUND(1.4 / C2, 2)</f>
        <v>0.7</v>
      </c>
    </row>
    <row r="19" spans="1:3" x14ac:dyDescent="0.2">
      <c r="A19" t="s">
        <v>19</v>
      </c>
      <c r="B19">
        <f>SUM(C5:C18)</f>
        <v>8.4899999999999984</v>
      </c>
      <c r="C19">
        <f>ROUND(1.29 / C2, 2)</f>
        <v>0.65</v>
      </c>
    </row>
    <row r="20" spans="1:3" x14ac:dyDescent="0.2">
      <c r="A20" t="s">
        <v>20</v>
      </c>
      <c r="B20">
        <f>SUM(C5:C19)</f>
        <v>9.1399999999999988</v>
      </c>
      <c r="C20">
        <f>ROUND(3.74 / C2, 2)</f>
        <v>1.87</v>
      </c>
    </row>
    <row r="21" spans="1:3" x14ac:dyDescent="0.2">
      <c r="A21" t="s">
        <v>21</v>
      </c>
      <c r="B21">
        <f>SUM(C5:C20)</f>
        <v>11.009999999999998</v>
      </c>
      <c r="C21">
        <f>ROUND(4.59 / C2, 2)</f>
        <v>2.2999999999999998</v>
      </c>
    </row>
    <row r="22" spans="1:3" x14ac:dyDescent="0.2">
      <c r="A22" t="s">
        <v>22</v>
      </c>
      <c r="B22">
        <f>SUM(C5:C21)</f>
        <v>13.309999999999999</v>
      </c>
      <c r="C22">
        <f>ROUND(1.47 / C2, 2)</f>
        <v>0.74</v>
      </c>
    </row>
    <row r="23" spans="1:3" x14ac:dyDescent="0.2">
      <c r="A23" t="s">
        <v>23</v>
      </c>
      <c r="B23">
        <f>SUM(C5:C22)</f>
        <v>14.049999999999999</v>
      </c>
      <c r="C23">
        <f>ROUND(3.51 / C2, 2)</f>
        <v>1.76</v>
      </c>
    </row>
    <row r="24" spans="1:3" x14ac:dyDescent="0.2">
      <c r="A24" t="s">
        <v>24</v>
      </c>
      <c r="B24">
        <f>SUM(C5:C23)</f>
        <v>15.809999999999999</v>
      </c>
      <c r="C24">
        <f>ROUND(0.06 / C2, 2)</f>
        <v>0.03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Stages</vt:lpstr>
      <vt:lpstr>Areas</vt:lpstr>
      <vt:lpstr>Elements</vt:lpstr>
      <vt:lpstr>Area Dimensions</vt:lpstr>
      <vt:lpstr>All Tasks (Stage View)</vt:lpstr>
      <vt:lpstr>All Tasks (Area View)</vt:lpstr>
      <vt:lpstr>All Tasks (Trade View)</vt:lpstr>
      <vt:lpstr>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Sells</cp:lastModifiedBy>
  <dcterms:created xsi:type="dcterms:W3CDTF">2025-01-21T10:35:23Z</dcterms:created>
  <dcterms:modified xsi:type="dcterms:W3CDTF">2025-01-21T10:36:12Z</dcterms:modified>
</cp:coreProperties>
</file>